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 - PR" sheetId="2" r:id="rId2"/>
    <sheet name="Viazanie + 1. zmena" sheetId="3" r:id="rId3"/>
    <sheet name="Úver" sheetId="4" r:id="rId4"/>
    <sheet name="Pl. príjmov za I. Q" sheetId="5" r:id="rId5"/>
    <sheet name="Pl. progr. rozpočtu za I.Q " sheetId="6" r:id="rId6"/>
  </sheets>
  <definedNames>
    <definedName name="_xlnm.Print_Area" localSheetId="0">'Príjmy'!$A$1:$F$168</definedName>
    <definedName name="_xlnm.Print_Area" localSheetId="3">'Úver'!$A$1:$B$36</definedName>
  </definedNames>
  <calcPr fullCalcOnLoad="1"/>
</workbook>
</file>

<file path=xl/sharedStrings.xml><?xml version="1.0" encoding="utf-8"?>
<sst xmlns="http://schemas.openxmlformats.org/spreadsheetml/2006/main" count="2158" uniqueCount="450">
  <si>
    <t>Položky</t>
  </si>
  <si>
    <t>Príjmy</t>
  </si>
  <si>
    <t>Rozpočet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</si>
  <si>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</si>
  <si>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</si>
  <si>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</si>
  <si>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</si>
  <si>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</si>
  <si>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</si>
  <si>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</si>
  <si>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</si>
  <si>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</si>
  <si>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</si>
  <si>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</si>
  <si>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</si>
  <si>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</si>
  <si>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</si>
  <si>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</si>
  <si>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</si>
  <si>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</si>
  <si>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</si>
  <si>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</si>
  <si>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</si>
  <si>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Úroky z vkladov</t>
  </si>
  <si>
    <t>Úroky z termínovaných vkladov</t>
  </si>
  <si>
    <t>S p o l u  úroky z vkladov</t>
  </si>
  <si>
    <t xml:space="preserve">V L A S T N É    P R Í J M Y  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</si>
  <si>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</si>
  <si>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</si>
  <si>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</si>
  <si>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</si>
  <si>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</si>
  <si>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</si>
  <si>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kapitálový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</si>
  <si>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</si>
  <si>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</si>
  <si>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</si>
  <si>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</si>
  <si>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</si>
  <si>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</si>
  <si>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</si>
  <si>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 xml:space="preserve">Finančné operácie </t>
  </si>
  <si>
    <t>Poplatky za ubytov. služby v Dome humanity</t>
  </si>
  <si>
    <t>PRÍJMY Z FINANČNÝCH OPERÁCIÍ   CELKOM</t>
  </si>
  <si>
    <t>BEŽNÉ A KAPITÁLOVÉ  P R Í J M Y  CELKOM</t>
  </si>
  <si>
    <t xml:space="preserve">PRÍJMY  CELKOM </t>
  </si>
  <si>
    <t>Príjmy z prenajatých budov, priest. a objektov</t>
  </si>
  <si>
    <t>PRÍJMY BEZ PRÍJMOV ROZPOČT. ORGANIZÁCIÍ</t>
  </si>
  <si>
    <t>Daň za psa</t>
  </si>
  <si>
    <t>Daň za predajné automaty</t>
  </si>
  <si>
    <t>Daň za ubytovanie</t>
  </si>
  <si>
    <t>Daň za užívanie verejného priestranstva</t>
  </si>
  <si>
    <t xml:space="preserve">Predaj dlhodobého majetku </t>
  </si>
  <si>
    <t>Daň za komunálne odpady a DSO</t>
  </si>
  <si>
    <t>Daň za uloženie odpadu</t>
  </si>
  <si>
    <t>Transfer zo ŠR na matriku</t>
  </si>
  <si>
    <t>Transfer zo ŠR na sociálne veci</t>
  </si>
  <si>
    <t>Transfer zo ŠR na stavebný úrad</t>
  </si>
  <si>
    <t>Transfer zo ŠR na ŠFRB</t>
  </si>
  <si>
    <t>Transfer zo ŠR na školský úrad</t>
  </si>
  <si>
    <t>S p o l u   bežné transfery a granty</t>
  </si>
  <si>
    <t>S p o l u   kapitálové transfery</t>
  </si>
  <si>
    <t>Daň z príjmov poskytnutá územnej samospráve</t>
  </si>
  <si>
    <t>Transfer na školstvo - prenesené, normatívne</t>
  </si>
  <si>
    <t>Transfer na školstvo - prenesené, účelové</t>
  </si>
  <si>
    <t>Za ostatné služby - byty</t>
  </si>
  <si>
    <t xml:space="preserve">Príjmy z RO v oblasti školstva - z prenesených </t>
  </si>
  <si>
    <t xml:space="preserve">Príjmy z RO v oblasti školstva - z originálnych </t>
  </si>
  <si>
    <t>3.3.</t>
  </si>
  <si>
    <t>3.4.</t>
  </si>
  <si>
    <t>2.1.</t>
  </si>
  <si>
    <t>2.2.</t>
  </si>
  <si>
    <t>4.1.</t>
  </si>
  <si>
    <t>6.1.</t>
  </si>
  <si>
    <t>6.2.</t>
  </si>
  <si>
    <t>9.1.</t>
  </si>
  <si>
    <t>9.2.</t>
  </si>
  <si>
    <t>8.1.</t>
  </si>
  <si>
    <t>8.2.</t>
  </si>
  <si>
    <t>Ostatné miestne poplatky</t>
  </si>
  <si>
    <t xml:space="preserve">S p o l u  príjmy rozpočt. organizácií </t>
  </si>
  <si>
    <t>9.3.</t>
  </si>
  <si>
    <t>9.4.</t>
  </si>
  <si>
    <t>4.2.</t>
  </si>
  <si>
    <t>Príjmy z prenájmu za priemyselný park</t>
  </si>
  <si>
    <t>Príjmy z úhrad za vydobyté nerasty</t>
  </si>
  <si>
    <t>Transfer zo ŠR na životné prostredie</t>
  </si>
  <si>
    <t>Prídavky na deti</t>
  </si>
  <si>
    <t>Stravovanie v hmotnej núdzi</t>
  </si>
  <si>
    <t>Motivačný príspevok</t>
  </si>
  <si>
    <t>Školské pomôcky</t>
  </si>
  <si>
    <t>Komunitná sociálna práca</t>
  </si>
  <si>
    <t>Aktivácia nezamestnaných</t>
  </si>
  <si>
    <t>Údržba vojnových hrobov a pamätníkov</t>
  </si>
  <si>
    <t>Iné granty</t>
  </si>
  <si>
    <t>6.3.</t>
  </si>
  <si>
    <t>7.1.</t>
  </si>
  <si>
    <t>7.2.</t>
  </si>
  <si>
    <t>7.3.</t>
  </si>
  <si>
    <t>Prevod účelových prostriedkov</t>
  </si>
  <si>
    <t>Pokuty za porušenie predpisov</t>
  </si>
  <si>
    <t>Transfer na registráciu obyvateľov</t>
  </si>
  <si>
    <t>Vrátenie pôžičky na projekt "PALAIS"</t>
  </si>
  <si>
    <t>Poistenie majetku</t>
  </si>
  <si>
    <t>Kapitálový transfer na Domov dôchodcov zo ŠR</t>
  </si>
  <si>
    <t>Transfer zo ŠR na stavebný úrad - špeciál.</t>
  </si>
  <si>
    <t>Podnikateľský inkubátor  II. Etapa - ERDF</t>
  </si>
  <si>
    <t>Podnikateľský inkubátor  II. Etapa - ŠR</t>
  </si>
  <si>
    <t>Banícke námestie ROCHUS - ERDF</t>
  </si>
  <si>
    <t>Banícke námestie ROCHUS - ŠR</t>
  </si>
  <si>
    <t>Chránená dieľňa</t>
  </si>
  <si>
    <t>6.4.</t>
  </si>
  <si>
    <t>Kapitálový transfer na 14 b.j. Vilčurňa</t>
  </si>
  <si>
    <t>Kapitálový transfer na TV Vilčurňa</t>
  </si>
  <si>
    <t>Bankové úvery</t>
  </si>
  <si>
    <t>Predaj budov a stavieb</t>
  </si>
  <si>
    <t>1. zmena rozpočtu 2009</t>
  </si>
  <si>
    <t>Terénna sociálna práca</t>
  </si>
  <si>
    <t>Ostatné kapitálové granty</t>
  </si>
  <si>
    <t>Plnenie k 31. 3. 2009</t>
  </si>
  <si>
    <t>Vratky</t>
  </si>
  <si>
    <t xml:space="preserve">Predaj bytov </t>
  </si>
  <si>
    <t>Ostatné nedaňové príjmy - vysporiadanie PO</t>
  </si>
  <si>
    <t>Program</t>
  </si>
  <si>
    <t>Schválený rozpočet</t>
  </si>
  <si>
    <t>Upravený rozpočet v €</t>
  </si>
  <si>
    <t>Poznámky</t>
  </si>
  <si>
    <t xml:space="preserve">bežný </t>
  </si>
  <si>
    <t>1.</t>
  </si>
  <si>
    <t>Manažment výkonu samosprávy mesta</t>
  </si>
  <si>
    <t>1.1.</t>
  </si>
  <si>
    <t>Výkon orgánov samosprávy</t>
  </si>
  <si>
    <t xml:space="preserve">repre výdavky 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</si>
  <si>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</si>
  <si>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</si>
  <si>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</si>
  <si>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</si>
  <si>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</si>
  <si>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</si>
  <si>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</si>
  <si>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Informovanosť</t>
  </si>
  <si>
    <t>Informátor</t>
  </si>
  <si>
    <t>TV Reduta</t>
  </si>
  <si>
    <t>prevádzkové náklady</t>
  </si>
  <si>
    <t>Propagácia mesta</t>
  </si>
  <si>
    <t>Prezentácia mesta</t>
  </si>
  <si>
    <t>Turistické informačné centrum</t>
  </si>
  <si>
    <t>nákup výp.techniky</t>
  </si>
  <si>
    <t>3.</t>
  </si>
  <si>
    <t>Kostolná veža</t>
  </si>
  <si>
    <t>údržba a opravy</t>
  </si>
  <si>
    <t>4.</t>
  </si>
  <si>
    <t>Medzinárodná spolupráca</t>
  </si>
  <si>
    <t>zahraničné prac.cesty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</si>
  <si>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</si>
  <si>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</si>
  <si>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</si>
  <si>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</si>
  <si>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</si>
  <si>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</si>
  <si>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</si>
  <si>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kurzy, semináre</t>
  </si>
  <si>
    <t>5.</t>
  </si>
  <si>
    <t>Prevádzka chaty Mlynky</t>
  </si>
  <si>
    <t>údržba a materiál</t>
  </si>
  <si>
    <t>6.</t>
  </si>
  <si>
    <t>Prevádzka pracovísk VŠ</t>
  </si>
  <si>
    <t>prevádzka a údržba</t>
  </si>
  <si>
    <t>3.2.</t>
  </si>
  <si>
    <t>Finančné operácie</t>
  </si>
  <si>
    <t>Úroky z úverov</t>
  </si>
  <si>
    <t>Splácanie istiny</t>
  </si>
  <si>
    <t>Bankové poplatky</t>
  </si>
  <si>
    <t>Poistenie motorových vozidiel</t>
  </si>
  <si>
    <t>Majetko - právne vzťahy</t>
  </si>
  <si>
    <t>3.5.</t>
  </si>
  <si>
    <t>Informačné a kom. techn.</t>
  </si>
  <si>
    <t>Správa a servis infomačných technol.</t>
  </si>
  <si>
    <t>nákup techniky, servis</t>
  </si>
  <si>
    <t>Budovanie dátového centra</t>
  </si>
  <si>
    <t>Metropolitná sieť</t>
  </si>
  <si>
    <t>Klientské služby</t>
  </si>
  <si>
    <t>Občianské služby</t>
  </si>
  <si>
    <t>Občianské obrady</t>
  </si>
  <si>
    <t>materiál,služby</t>
  </si>
  <si>
    <t>Matrika</t>
  </si>
  <si>
    <t>Hlásenie pobytu občanov a register</t>
  </si>
  <si>
    <t>Stavebný úrad</t>
  </si>
  <si>
    <t>Komunálne služby</t>
  </si>
  <si>
    <t>Mestské pohrebiská</t>
  </si>
  <si>
    <t>Starostlivosť o vojnové hroby</t>
  </si>
  <si>
    <t>Rozšírenie cintorína v Sp. N. Vsi</t>
  </si>
  <si>
    <t>Oprava cintorínskeho múru</t>
  </si>
  <si>
    <t>pokračovanie opravy</t>
  </si>
  <si>
    <t>Mestské toalety</t>
  </si>
  <si>
    <t>Signál pre TV Markíza</t>
  </si>
  <si>
    <t>7.</t>
  </si>
  <si>
    <t>Trhoviská</t>
  </si>
  <si>
    <t>bežná prevádzka</t>
  </si>
  <si>
    <t>8.</t>
  </si>
  <si>
    <t>Parkoviská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</si>
  <si>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</si>
  <si>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</si>
  <si>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</si>
  <si>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</si>
  <si>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</si>
  <si>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</si>
  <si>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</si>
  <si>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</si>
  <si>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</si>
  <si>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</si>
  <si>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</si>
  <si>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ZŠK, ostatné dotácie</t>
  </si>
  <si>
    <t>Životné prostredie mesta</t>
  </si>
  <si>
    <t>Starost. o verejné priestr.</t>
  </si>
  <si>
    <t>Verejná zeleň</t>
  </si>
  <si>
    <t>nová mobilná zelen</t>
  </si>
  <si>
    <t>Čistenie verejných priestranstiev</t>
  </si>
  <si>
    <t>strojné čistenie</t>
  </si>
  <si>
    <t>Vybavenosť VP a drobná architekt.</t>
  </si>
  <si>
    <t>Aktivačné práce</t>
  </si>
  <si>
    <t>Odpadové hospodárstvo</t>
  </si>
  <si>
    <t>Separovaný zber</t>
  </si>
  <si>
    <t>Zber, odvoz a zneškodnenie KO</t>
  </si>
  <si>
    <t>Energetika</t>
  </si>
  <si>
    <t>Verejné osvetlenie</t>
  </si>
  <si>
    <t>Tepelné hospodárstvo</t>
  </si>
  <si>
    <t>Starost. o zložky ŽP</t>
  </si>
  <si>
    <t>Úrad životného prostredia</t>
  </si>
  <si>
    <t>Zdravé mesto a ekovýchova</t>
  </si>
  <si>
    <t>Bývanie a nebytové priestory</t>
  </si>
  <si>
    <t>Výstavba a rekonštr. bytov</t>
  </si>
  <si>
    <t>Bytový dom 2x8 b.j.</t>
  </si>
  <si>
    <t>TV k bytovej výstavbe Vilčurňa</t>
  </si>
  <si>
    <t>Kanalizačné prípojky Nov. Huta</t>
  </si>
  <si>
    <t>ŠFRB</t>
  </si>
  <si>
    <t>Správa a údržba bytov</t>
  </si>
  <si>
    <t>7.4.</t>
  </si>
  <si>
    <t>Nebytové priestory</t>
  </si>
  <si>
    <t>Správa a údržba nebytových priestor.</t>
  </si>
  <si>
    <t>opravy a údržba</t>
  </si>
  <si>
    <t>Údržba neprenajatého maj.</t>
  </si>
  <si>
    <t>Doprava</t>
  </si>
  <si>
    <t>Mestská hromadná doprava</t>
  </si>
  <si>
    <t>Miestne komunikácie</t>
  </si>
  <si>
    <t>Údržba a rekonštrukcia MK</t>
  </si>
  <si>
    <t>zníženie cien prác</t>
  </si>
  <si>
    <t>Rekonštrukcia MK</t>
  </si>
  <si>
    <t>MK Vyšný Hámor</t>
  </si>
  <si>
    <t>1.etapa realizácie</t>
  </si>
  <si>
    <t>Rekonštrukcia chodníkov v Sade mlád.</t>
  </si>
  <si>
    <t>posun do ďalšieho roka</t>
  </si>
  <si>
    <t>Rekonštrukcia parkovacieho systému</t>
  </si>
  <si>
    <t>9.</t>
  </si>
  <si>
    <t>Sociálna starostlivosť</t>
  </si>
  <si>
    <t>Starostlivosť o seniorov</t>
  </si>
  <si>
    <t>Domov dôchodcov</t>
  </si>
  <si>
    <t>Rekonštrukcia kuchyne DD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</si>
  <si>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</si>
  <si>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</si>
  <si>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</si>
  <si>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</si>
  <si>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</si>
  <si>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materiál, služby</t>
  </si>
  <si>
    <t>Sociálno-právna ochrana deti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</si>
  <si>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</si>
  <si>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</si>
  <si>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</si>
  <si>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</si>
  <si>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</si>
  <si>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Finančná podpora - dotácie</t>
  </si>
  <si>
    <t>10.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</si>
  <si>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</si>
  <si>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</si>
  <si>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</si>
  <si>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</si>
  <si>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</si>
  <si>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</si>
  <si>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</si>
  <si>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</si>
  <si>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</si>
  <si>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</si>
  <si>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</si>
  <si>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</si>
  <si>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</si>
  <si>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</si>
  <si>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Rekonštrukcia atlet. dráhy ZŠ Lipová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</si>
  <si>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</si>
  <si>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</si>
  <si>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</si>
  <si>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</si>
  <si>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</si>
  <si>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</si>
  <si>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</si>
  <si>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</si>
  <si>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</si>
  <si>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</si>
  <si>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</si>
  <si>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</si>
  <si>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</si>
  <si>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</si>
  <si>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</si>
  <si>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</si>
  <si>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</si>
  <si>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</si>
  <si>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</si>
  <si>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</si>
  <si>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</si>
  <si>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</si>
  <si>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</si>
  <si>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nové chovne zariad.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</si>
  <si>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</si>
  <si>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</si>
  <si>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</si>
  <si>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</si>
  <si>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</si>
  <si>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</si>
  <si>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</si>
  <si>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</si>
  <si>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</si>
  <si>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</si>
  <si>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</si>
  <si>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</si>
  <si>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energie,lehátka,bazeny</t>
  </si>
  <si>
    <t>Športová hala</t>
  </si>
  <si>
    <t>obklady v budove</t>
  </si>
  <si>
    <t>Futbalový štadión</t>
  </si>
  <si>
    <t>tribuna,oplotenie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</si>
  <si>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</si>
  <si>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</si>
  <si>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</si>
  <si>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</si>
  <si>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</si>
  <si>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</si>
  <si>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</si>
  <si>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Verejný poriadok a bezpečnosť</t>
  </si>
  <si>
    <t>Preventívna výchova a vzdelávanie</t>
  </si>
  <si>
    <t>Kamerový systém</t>
  </si>
  <si>
    <t>nakup kamier</t>
  </si>
  <si>
    <t>Hliadková služba</t>
  </si>
  <si>
    <t>Stanica pre odchyt túlavých zvierat</t>
  </si>
  <si>
    <t>Rekoštrukcia fasáfy MsP</t>
  </si>
  <si>
    <t>13.2.</t>
  </si>
  <si>
    <t>Požiarna a civilná ochrana</t>
  </si>
  <si>
    <t>C e l k o m</t>
  </si>
  <si>
    <t>Rozpočtové organizácie v školstve</t>
  </si>
  <si>
    <t>Výkon samosprávy mesta</t>
  </si>
  <si>
    <t>Transfer na projekt "Dajme im šancu"</t>
  </si>
  <si>
    <t>Kapitálový transfer pre Domov dôch. (MF SR)</t>
  </si>
  <si>
    <t xml:space="preserve">energie </t>
  </si>
  <si>
    <t>Projekt "Dajme im šancu"</t>
  </si>
  <si>
    <t>Priemyselná zóna Podskala</t>
  </si>
  <si>
    <t xml:space="preserve"> </t>
  </si>
  <si>
    <t>Nenávratný príspevok na BD Fabiniho ul. 4-9</t>
  </si>
  <si>
    <t>Nenávratný príspevok na BD Levočská ul.16</t>
  </si>
  <si>
    <t>Grant na Banskú vežu - dofinancovanie</t>
  </si>
  <si>
    <t>Grant na Rekonštrukciu ZŠ Nad medzou</t>
  </si>
  <si>
    <t>Nenávratný príspevok na BV Vilčurňa</t>
  </si>
  <si>
    <t>Výstavba ihriska ZŠ Hutnícka</t>
  </si>
  <si>
    <t>Tenisová hala</t>
  </si>
  <si>
    <t>Výstavba detských ihrísk</t>
  </si>
  <si>
    <t>Rekonštrukcia pošty sídl. Západ</t>
  </si>
  <si>
    <t>Rozšírenie cintorína v Nov. Hute</t>
  </si>
  <si>
    <t>Banská veža</t>
  </si>
  <si>
    <t>Zateplenie BD Fabiniho a Levočská</t>
  </si>
  <si>
    <t>1. zmena programového rozpočtu na rok 2009 celkom</t>
  </si>
  <si>
    <t>žiadosti o granty, externý manažment</t>
  </si>
  <si>
    <t>analýzy, štúdie, expertízy</t>
  </si>
  <si>
    <t>vysávač na psie exkrementy</t>
  </si>
  <si>
    <t>presun z BV 1 660 a prístr. bod internetu Huta</t>
  </si>
  <si>
    <t>3 200 digitalizácia hrobových miest mínus 1 660 zar. cintorína</t>
  </si>
  <si>
    <t>presun do programu 5.2.1.</t>
  </si>
  <si>
    <t>presun z 5.1.1., zmena ÚP, MŠ Vilčurňa, ZUŠ</t>
  </si>
  <si>
    <t xml:space="preserve">nákup rolby </t>
  </si>
  <si>
    <t>Lekárska posudková činnosť</t>
  </si>
  <si>
    <t>zvýšenie na mzdy a odvody</t>
  </si>
  <si>
    <t>lekárska posúdková činnosť pre umiesntnených v soc. zar.</t>
  </si>
  <si>
    <t>zníženie o 282 a zvýšenie na odškodnenie živ. pohrom</t>
  </si>
  <si>
    <t>Viazanie</t>
  </si>
  <si>
    <t>Nafukovacia hala</t>
  </si>
  <si>
    <t>BV z r. 2008 a KV na ukončenie rekon.</t>
  </si>
  <si>
    <t>presun z 3.1.2.</t>
  </si>
  <si>
    <t xml:space="preserve">zvýšenie dotácie </t>
  </si>
  <si>
    <t>presun z dotácií a 3.2.1.</t>
  </si>
  <si>
    <t>vydanie publikácie a inf. stánok</t>
  </si>
  <si>
    <t>nákup poz.a budov</t>
  </si>
  <si>
    <t>kultúrny program</t>
  </si>
  <si>
    <t>energie</t>
  </si>
  <si>
    <t>%                     čerpania</t>
  </si>
  <si>
    <t>Podprogram</t>
  </si>
  <si>
    <t>Poistenie ostatného majetku</t>
  </si>
  <si>
    <t>Voľba prezidenta</t>
  </si>
  <si>
    <t>Detské ihriská</t>
  </si>
  <si>
    <t>Vyhotovila: Ing.Topoliová</t>
  </si>
  <si>
    <t>Čerpanie                k 31. 3. 2009</t>
  </si>
  <si>
    <t>Kapitálový transfer zo ŠR - Vilčurňa 4x4 b.j.</t>
  </si>
  <si>
    <t>Nenávratný finan. prísp.na TV Vilčurňa 14 b.j.</t>
  </si>
  <si>
    <t>Projekt "Stretnutie partnerských miest z EÚ"</t>
  </si>
  <si>
    <t>Voľby prezidenta</t>
  </si>
  <si>
    <t>Nenávratný finan. príspevok -  ZŠ Nad medzou</t>
  </si>
  <si>
    <t>voľby prezidenta</t>
  </si>
  <si>
    <t>Bytový dom Villa Nova</t>
  </si>
  <si>
    <t>spolufinancovanie BD Villa Nova</t>
  </si>
  <si>
    <t>Oplotenie ubytovne SETEZA</t>
  </si>
  <si>
    <t>oplotenie ubytovne SETEZA</t>
  </si>
  <si>
    <t>Oprava strechy kina Mier</t>
  </si>
  <si>
    <t>oprava strechy kina Mier</t>
  </si>
  <si>
    <t>Most Matuškova</t>
  </si>
  <si>
    <t>Vyňatie z LPF na MK Pod Uranpresom</t>
  </si>
  <si>
    <t>Most Matušková</t>
  </si>
  <si>
    <t>zvýšenie o 93 280 (ročné odmeny 2008) a zníženie o presun na prenesené kompetencie (53220)</t>
  </si>
  <si>
    <t>realizačné projekty</t>
  </si>
  <si>
    <t>zníženie o 3 187 a zvýšenie o 2 450 (kultúrne leto)</t>
  </si>
  <si>
    <t>rekonštrukcia kuchyne a dotácie</t>
  </si>
  <si>
    <t>Vyňatie z LPF - MK Nov. Huta</t>
  </si>
  <si>
    <t>zníženie o 29 791 a zvýšenie o 5 000</t>
  </si>
  <si>
    <t>Suma úveru v €</t>
  </si>
  <si>
    <t>STEZ - kapitálový transfer</t>
  </si>
  <si>
    <t>Tenisová nafukovacia hala</t>
  </si>
  <si>
    <t>Nákup budov</t>
  </si>
  <si>
    <t>Nákup pozemkov</t>
  </si>
  <si>
    <t>Realizačné projekty</t>
  </si>
  <si>
    <t>Vyňatie z LPF na MK Nov. Huta</t>
  </si>
  <si>
    <t>BD Villa Nova</t>
  </si>
  <si>
    <t>Výstavba ihrísk - vlastné zdroje</t>
  </si>
  <si>
    <t>Akcie územného plánu</t>
  </si>
  <si>
    <t>Rozšírenie cintorína Nov. Huta</t>
  </si>
  <si>
    <t>podpora III.sektoru</t>
  </si>
  <si>
    <t>Akcia financovaná z úveru</t>
  </si>
  <si>
    <t>Akcie financované zo záverečného účtu</t>
  </si>
  <si>
    <t>Suma v €</t>
  </si>
  <si>
    <t>Ihrisko ZŠ Hutnícka</t>
  </si>
  <si>
    <t>Rekoštrukcia Zimného štadióna</t>
  </si>
  <si>
    <t>Kapitálový transfer školstva  - prebytok 2008</t>
  </si>
  <si>
    <t>Rekonštrukcia objektu na poštu sídl. Západ</t>
  </si>
  <si>
    <t>Kapitálový transfer DD SNV - prebytok 2008</t>
  </si>
  <si>
    <t>Zateplenie BD Levočská ul. - vlastné zdroje</t>
  </si>
  <si>
    <t>Zateplenie BD Fabiniho ul.  - vlastné zdroje</t>
  </si>
  <si>
    <t>MK Vyšný Hámor ( časť výdavkov)</t>
  </si>
  <si>
    <t>1. zmena</t>
  </si>
  <si>
    <t>1. zmena celkom</t>
  </si>
  <si>
    <t>Upravený rozpočet 2009</t>
  </si>
  <si>
    <t>Zelené číslice</t>
  </si>
  <si>
    <t>Čierne číslice</t>
  </si>
  <si>
    <t>Akcie z 1. zmeny rozpočtu</t>
  </si>
  <si>
    <t>Akcie z pôvodného rozpočtu</t>
  </si>
  <si>
    <t>-</t>
  </si>
  <si>
    <t>výdavky na rating</t>
  </si>
  <si>
    <t>zníž. o viazanie 19 452, zvýš. na prev. Podskala 51 438, zvýšenie na prev. Inkubátor 11 700</t>
  </si>
  <si>
    <t>Príjmy z prenájmu za priem. park a  pod. inkub.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</si>
</sst>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0.0"/>
    <numFmt numFmtId="166" formatCode="#,##0.0"/>
    <numFmt numFmtId="167" formatCode="_-* #,##0\ [$€-1]_-;\-* #,##0\ [$€-1]_-;_-* &quot;-&quot;\ [$€-1]_-;_-@_-"/>
  </numFmts>
  <fonts count="22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3"/>
      <name val="Times New Roman C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5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color indexed="17"/>
      <name val="Times New Roman"/>
      <family val="1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9">
    <xf numFmtId="3" fontId="0" fillId="0" borderId="0" xfId="0" applyAlignment="1">
      <alignment/>
    </xf>
    <xf numFmtId="3" fontId="3" fillId="0" borderId="1" xfId="0" applyFont="1" applyBorder="1" applyAlignment="1">
      <alignment/>
    </xf>
    <xf numFmtId="3" fontId="3" fillId="0" borderId="2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3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1" xfId="0" applyFont="1" applyBorder="1" applyAlignment="1">
      <alignment/>
    </xf>
    <xf numFmtId="3" fontId="2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2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Font="1" applyBorder="1" applyAlignment="1">
      <alignment/>
    </xf>
    <xf numFmtId="3" fontId="3" fillId="0" borderId="6" xfId="0" applyFont="1" applyBorder="1" applyAlignment="1">
      <alignment/>
    </xf>
    <xf numFmtId="0" fontId="3" fillId="0" borderId="16" xfId="0" applyNumberFormat="1" applyFont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3" fontId="3" fillId="0" borderId="3" xfId="0" applyFont="1" applyFill="1" applyBorder="1" applyAlignment="1">
      <alignment horizontal="left"/>
    </xf>
    <xf numFmtId="3" fontId="3" fillId="0" borderId="9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17" xfId="0" applyNumberFormat="1" applyFont="1" applyBorder="1" applyAlignment="1">
      <alignment horizontal="right"/>
    </xf>
    <xf numFmtId="3" fontId="3" fillId="0" borderId="18" xfId="0" applyFont="1" applyBorder="1" applyAlignment="1">
      <alignment/>
    </xf>
    <xf numFmtId="3" fontId="3" fillId="0" borderId="19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0" xfId="0" applyNumberFormat="1" applyFont="1" applyBorder="1" applyAlignment="1">
      <alignment horizontal="right"/>
    </xf>
    <xf numFmtId="3" fontId="3" fillId="0" borderId="7" xfId="0" applyFont="1" applyBorder="1" applyAlignment="1">
      <alignment/>
    </xf>
    <xf numFmtId="3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right"/>
    </xf>
    <xf numFmtId="3" fontId="3" fillId="0" borderId="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right"/>
    </xf>
    <xf numFmtId="3" fontId="3" fillId="0" borderId="18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3" fontId="3" fillId="0" borderId="8" xfId="0" applyFont="1" applyBorder="1" applyAlignment="1">
      <alignment/>
    </xf>
    <xf numFmtId="3" fontId="3" fillId="0" borderId="10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0" fontId="3" fillId="0" borderId="18" xfId="0" applyNumberFormat="1" applyFont="1" applyBorder="1" applyAlignment="1">
      <alignment horizontal="right"/>
    </xf>
    <xf numFmtId="3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3" fontId="3" fillId="0" borderId="12" xfId="0" applyFont="1" applyBorder="1" applyAlignment="1">
      <alignment/>
    </xf>
    <xf numFmtId="3" fontId="3" fillId="0" borderId="22" xfId="0" applyFont="1" applyBorder="1" applyAlignment="1">
      <alignment/>
    </xf>
    <xf numFmtId="3" fontId="3" fillId="2" borderId="24" xfId="0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0" fontId="3" fillId="0" borderId="2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0" fontId="2" fillId="0" borderId="27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27" xfId="0" applyNumberFormat="1" applyFont="1" applyBorder="1" applyAlignment="1">
      <alignment horizontal="right"/>
    </xf>
    <xf numFmtId="3" fontId="2" fillId="0" borderId="0" xfId="0" applyFont="1" applyAlignment="1">
      <alignment/>
    </xf>
    <xf numFmtId="0" fontId="2" fillId="0" borderId="27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3" fillId="0" borderId="15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28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2" borderId="24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30" xfId="0" applyFont="1" applyBorder="1" applyAlignment="1">
      <alignment/>
    </xf>
    <xf numFmtId="3" fontId="2" fillId="0" borderId="31" xfId="0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4" fillId="0" borderId="3" xfId="0" applyFont="1" applyFill="1" applyBorder="1" applyAlignment="1">
      <alignment horizontal="center"/>
    </xf>
    <xf numFmtId="3" fontId="4" fillId="0" borderId="1" xfId="0" applyFont="1" applyFill="1" applyBorder="1" applyAlignment="1">
      <alignment/>
    </xf>
    <xf numFmtId="3" fontId="4" fillId="0" borderId="2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34" xfId="0" applyNumberFormat="1" applyFont="1" applyBorder="1" applyAlignment="1">
      <alignment horizontal="right"/>
    </xf>
    <xf numFmtId="3" fontId="3" fillId="0" borderId="35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12" xfId="0" applyFont="1" applyBorder="1" applyAlignment="1">
      <alignment/>
    </xf>
    <xf numFmtId="3" fontId="3" fillId="0" borderId="9" xfId="0" applyFont="1" applyFill="1" applyBorder="1" applyAlignment="1">
      <alignment horizontal="center"/>
    </xf>
    <xf numFmtId="3" fontId="2" fillId="0" borderId="22" xfId="0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19" xfId="0" applyFont="1" applyBorder="1" applyAlignment="1">
      <alignment/>
    </xf>
    <xf numFmtId="0" fontId="2" fillId="0" borderId="17" xfId="0" applyNumberFormat="1" applyFont="1" applyBorder="1" applyAlignment="1">
      <alignment horizontal="right"/>
    </xf>
    <xf numFmtId="3" fontId="2" fillId="0" borderId="10" xfId="0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3" fontId="1" fillId="0" borderId="37" xfId="0" applyFont="1" applyBorder="1" applyAlignment="1">
      <alignment horizontal="center"/>
    </xf>
    <xf numFmtId="3" fontId="3" fillId="0" borderId="30" xfId="0" applyFont="1" applyBorder="1" applyAlignment="1">
      <alignment/>
    </xf>
    <xf numFmtId="3" fontId="3" fillId="0" borderId="31" xfId="0" applyFont="1" applyBorder="1" applyAlignment="1">
      <alignment/>
    </xf>
    <xf numFmtId="3" fontId="3" fillId="0" borderId="9" xfId="0" applyFont="1" applyBorder="1" applyAlignment="1">
      <alignment/>
    </xf>
    <xf numFmtId="3" fontId="7" fillId="2" borderId="1" xfId="0" applyFont="1" applyFill="1" applyBorder="1" applyAlignment="1">
      <alignment/>
    </xf>
    <xf numFmtId="3" fontId="7" fillId="2" borderId="2" xfId="0" applyFont="1" applyFill="1" applyBorder="1" applyAlignment="1">
      <alignment/>
    </xf>
    <xf numFmtId="0" fontId="2" fillId="0" borderId="3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3" fontId="3" fillId="0" borderId="14" xfId="0" applyFont="1" applyBorder="1" applyAlignment="1">
      <alignment/>
    </xf>
    <xf numFmtId="3" fontId="2" fillId="0" borderId="38" xfId="0" applyFont="1" applyBorder="1" applyAlignment="1">
      <alignment/>
    </xf>
    <xf numFmtId="3" fontId="2" fillId="0" borderId="39" xfId="0" applyFont="1" applyBorder="1" applyAlignment="1">
      <alignment/>
    </xf>
    <xf numFmtId="3" fontId="2" fillId="0" borderId="40" xfId="0" applyFont="1" applyBorder="1" applyAlignment="1">
      <alignment/>
    </xf>
    <xf numFmtId="3" fontId="1" fillId="0" borderId="4" xfId="0" applyFont="1" applyFill="1" applyBorder="1" applyAlignment="1">
      <alignment horizontal="left"/>
    </xf>
    <xf numFmtId="3" fontId="1" fillId="0" borderId="4" xfId="0" applyFont="1" applyBorder="1" applyAlignment="1">
      <alignment/>
    </xf>
    <xf numFmtId="3" fontId="1" fillId="0" borderId="11" xfId="0" applyFont="1" applyBorder="1" applyAlignment="1">
      <alignment/>
    </xf>
    <xf numFmtId="3" fontId="3" fillId="0" borderId="2" xfId="0" applyFont="1" applyFill="1" applyBorder="1" applyAlignment="1">
      <alignment/>
    </xf>
    <xf numFmtId="3" fontId="3" fillId="0" borderId="41" xfId="0" applyFont="1" applyBorder="1" applyAlignment="1">
      <alignment/>
    </xf>
    <xf numFmtId="3" fontId="3" fillId="0" borderId="4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Font="1" applyBorder="1" applyAlignment="1">
      <alignment/>
    </xf>
    <xf numFmtId="3" fontId="2" fillId="0" borderId="45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1" fillId="0" borderId="0" xfId="0" applyFont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3" fontId="4" fillId="0" borderId="2" xfId="0" applyFont="1" applyBorder="1" applyAlignment="1">
      <alignment/>
    </xf>
    <xf numFmtId="0" fontId="4" fillId="3" borderId="46" xfId="0" applyNumberFormat="1" applyFont="1" applyFill="1" applyBorder="1" applyAlignment="1">
      <alignment horizontal="right"/>
    </xf>
    <xf numFmtId="3" fontId="4" fillId="3" borderId="47" xfId="0" applyFont="1" applyFill="1" applyBorder="1" applyAlignment="1">
      <alignment/>
    </xf>
    <xf numFmtId="3" fontId="4" fillId="3" borderId="29" xfId="0" applyNumberFormat="1" applyFont="1" applyFill="1" applyBorder="1" applyAlignment="1">
      <alignment/>
    </xf>
    <xf numFmtId="3" fontId="4" fillId="3" borderId="46" xfId="0" applyNumberFormat="1" applyFont="1" applyFill="1" applyBorder="1" applyAlignment="1">
      <alignment/>
    </xf>
    <xf numFmtId="3" fontId="4" fillId="3" borderId="47" xfId="0" applyNumberFormat="1" applyFont="1" applyFill="1" applyBorder="1" applyAlignment="1">
      <alignment/>
    </xf>
    <xf numFmtId="3" fontId="4" fillId="3" borderId="38" xfId="0" applyNumberFormat="1" applyFont="1" applyFill="1" applyBorder="1" applyAlignment="1">
      <alignment/>
    </xf>
    <xf numFmtId="3" fontId="4" fillId="0" borderId="1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48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3" fontId="5" fillId="0" borderId="23" xfId="0" applyFont="1" applyBorder="1" applyAlignment="1" quotePrefix="1">
      <alignment horizontal="center"/>
    </xf>
    <xf numFmtId="1" fontId="4" fillId="0" borderId="2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3" fontId="1" fillId="0" borderId="49" xfId="0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3" fontId="1" fillId="0" borderId="47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32" xfId="0" applyFont="1" applyBorder="1" applyAlignment="1">
      <alignment/>
    </xf>
    <xf numFmtId="3" fontId="6" fillId="0" borderId="0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30" xfId="0" applyFont="1" applyBorder="1" applyAlignment="1">
      <alignment/>
    </xf>
    <xf numFmtId="3" fontId="1" fillId="0" borderId="2" xfId="0" applyFont="1" applyBorder="1" applyAlignment="1">
      <alignment/>
    </xf>
    <xf numFmtId="3" fontId="2" fillId="0" borderId="51" xfId="0" applyFont="1" applyFill="1" applyBorder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3" fillId="0" borderId="5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3" fillId="0" borderId="5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3" fillId="0" borderId="55" xfId="0" applyNumberFormat="1" applyFont="1" applyBorder="1" applyAlignment="1">
      <alignment/>
    </xf>
    <xf numFmtId="3" fontId="3" fillId="0" borderId="1" xfId="0" applyFont="1" applyFill="1" applyBorder="1" applyAlignment="1">
      <alignment/>
    </xf>
    <xf numFmtId="3" fontId="7" fillId="0" borderId="1" xfId="0" applyFont="1" applyFill="1" applyBorder="1" applyAlignment="1">
      <alignment/>
    </xf>
    <xf numFmtId="3" fontId="7" fillId="0" borderId="2" xfId="0" applyFont="1" applyFill="1" applyBorder="1" applyAlignment="1">
      <alignment/>
    </xf>
    <xf numFmtId="166" fontId="2" fillId="0" borderId="4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2" fillId="0" borderId="50" xfId="0" applyNumberFormat="1" applyFont="1" applyBorder="1" applyAlignment="1">
      <alignment/>
    </xf>
    <xf numFmtId="4" fontId="4" fillId="3" borderId="46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52" xfId="0" applyNumberFormat="1" applyFont="1" applyFill="1" applyBorder="1" applyAlignment="1">
      <alignment/>
    </xf>
    <xf numFmtId="4" fontId="3" fillId="0" borderId="48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 horizontal="right"/>
    </xf>
    <xf numFmtId="4" fontId="3" fillId="0" borderId="5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2" borderId="25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35" xfId="0" applyFont="1" applyBorder="1" applyAlignment="1">
      <alignment/>
    </xf>
    <xf numFmtId="3" fontId="10" fillId="0" borderId="35" xfId="0" applyFont="1" applyBorder="1" applyAlignment="1">
      <alignment horizontal="center" wrapText="1"/>
    </xf>
    <xf numFmtId="3" fontId="9" fillId="0" borderId="0" xfId="0" applyFont="1" applyAlignment="1">
      <alignment/>
    </xf>
    <xf numFmtId="3" fontId="10" fillId="0" borderId="17" xfId="0" applyFont="1" applyBorder="1" applyAlignment="1">
      <alignment horizontal="center" wrapText="1"/>
    </xf>
    <xf numFmtId="3" fontId="10" fillId="0" borderId="18" xfId="0" applyFont="1" applyBorder="1" applyAlignment="1">
      <alignment horizontal="center" wrapText="1"/>
    </xf>
    <xf numFmtId="3" fontId="9" fillId="0" borderId="18" xfId="0" applyFont="1" applyBorder="1" applyAlignment="1">
      <alignment/>
    </xf>
    <xf numFmtId="3" fontId="11" fillId="0" borderId="18" xfId="0" applyFont="1" applyBorder="1" applyAlignment="1">
      <alignment horizontal="center" wrapText="1"/>
    </xf>
    <xf numFmtId="3" fontId="9" fillId="0" borderId="0" xfId="0" applyFont="1" applyBorder="1" applyAlignment="1">
      <alignment horizontal="center"/>
    </xf>
    <xf numFmtId="3" fontId="10" fillId="0" borderId="16" xfId="0" applyFont="1" applyBorder="1" applyAlignment="1">
      <alignment horizontal="center" wrapText="1"/>
    </xf>
    <xf numFmtId="3" fontId="10" fillId="0" borderId="3" xfId="0" applyFont="1" applyBorder="1" applyAlignment="1">
      <alignment horizontal="center"/>
    </xf>
    <xf numFmtId="3" fontId="10" fillId="0" borderId="3" xfId="16" applyNumberFormat="1" applyFont="1" applyBorder="1" applyAlignment="1">
      <alignment horizontal="right"/>
    </xf>
    <xf numFmtId="3" fontId="10" fillId="0" borderId="0" xfId="0" applyFont="1" applyAlignment="1">
      <alignment/>
    </xf>
    <xf numFmtId="3" fontId="9" fillId="0" borderId="3" xfId="0" applyFont="1" applyBorder="1" applyAlignment="1">
      <alignment/>
    </xf>
    <xf numFmtId="3" fontId="9" fillId="0" borderId="3" xfId="16" applyNumberFormat="1" applyFont="1" applyBorder="1" applyAlignment="1">
      <alignment horizontal="right"/>
    </xf>
    <xf numFmtId="3" fontId="10" fillId="0" borderId="3" xfId="0" applyFont="1" applyBorder="1" applyAlignment="1">
      <alignment/>
    </xf>
    <xf numFmtId="3" fontId="9" fillId="0" borderId="3" xfId="16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Font="1" applyFill="1" applyAlignment="1">
      <alignment/>
    </xf>
    <xf numFmtId="3" fontId="10" fillId="0" borderId="27" xfId="0" applyFont="1" applyBorder="1" applyAlignment="1">
      <alignment horizontal="center" wrapText="1"/>
    </xf>
    <xf numFmtId="3" fontId="10" fillId="0" borderId="4" xfId="0" applyFont="1" applyBorder="1" applyAlignment="1">
      <alignment horizontal="center"/>
    </xf>
    <xf numFmtId="3" fontId="10" fillId="0" borderId="4" xfId="0" applyFont="1" applyBorder="1" applyAlignment="1">
      <alignment/>
    </xf>
    <xf numFmtId="3" fontId="10" fillId="0" borderId="4" xfId="16" applyNumberFormat="1" applyFont="1" applyBorder="1" applyAlignment="1">
      <alignment horizontal="right"/>
    </xf>
    <xf numFmtId="3" fontId="10" fillId="0" borderId="0" xfId="0" applyFont="1" applyFill="1" applyBorder="1" applyAlignment="1">
      <alignment horizontal="center" wrapText="1"/>
    </xf>
    <xf numFmtId="3" fontId="10" fillId="0" borderId="0" xfId="0" applyFont="1" applyFill="1" applyBorder="1" applyAlignment="1">
      <alignment horizontal="center"/>
    </xf>
    <xf numFmtId="3" fontId="10" fillId="0" borderId="0" xfId="0" applyFont="1" applyFill="1" applyBorder="1" applyAlignment="1">
      <alignment/>
    </xf>
    <xf numFmtId="3" fontId="10" fillId="0" borderId="0" xfId="16" applyNumberFormat="1" applyFont="1" applyFill="1" applyBorder="1" applyAlignment="1">
      <alignment horizontal="right"/>
    </xf>
    <xf numFmtId="3" fontId="11" fillId="0" borderId="35" xfId="0" applyFont="1" applyBorder="1" applyAlignment="1">
      <alignment horizontal="center" wrapText="1"/>
    </xf>
    <xf numFmtId="3" fontId="9" fillId="0" borderId="0" xfId="0" applyFont="1" applyBorder="1" applyAlignment="1">
      <alignment/>
    </xf>
    <xf numFmtId="3" fontId="10" fillId="0" borderId="3" xfId="0" applyFont="1" applyBorder="1" applyAlignment="1">
      <alignment horizontal="center" wrapText="1"/>
    </xf>
    <xf numFmtId="3" fontId="11" fillId="0" borderId="3" xfId="0" applyFont="1" applyBorder="1" applyAlignment="1">
      <alignment horizontal="center" wrapText="1"/>
    </xf>
    <xf numFmtId="3" fontId="9" fillId="0" borderId="18" xfId="16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16" applyNumberFormat="1" applyFont="1" applyBorder="1" applyAlignment="1">
      <alignment horizontal="right"/>
    </xf>
    <xf numFmtId="3" fontId="12" fillId="0" borderId="3" xfId="16" applyNumberFormat="1" applyFont="1" applyBorder="1" applyAlignment="1">
      <alignment horizontal="right"/>
    </xf>
    <xf numFmtId="3" fontId="10" fillId="0" borderId="0" xfId="0" applyFont="1" applyBorder="1" applyAlignment="1">
      <alignment horizontal="center" wrapText="1"/>
    </xf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/>
    </xf>
    <xf numFmtId="3" fontId="10" fillId="0" borderId="0" xfId="16" applyNumberFormat="1" applyFont="1" applyBorder="1" applyAlignment="1">
      <alignment horizontal="right"/>
    </xf>
    <xf numFmtId="14" fontId="10" fillId="0" borderId="16" xfId="0" applyNumberFormat="1" applyFont="1" applyBorder="1" applyAlignment="1">
      <alignment horizontal="center" wrapText="1"/>
    </xf>
    <xf numFmtId="14" fontId="10" fillId="0" borderId="27" xfId="0" applyNumberFormat="1" applyFont="1" applyBorder="1" applyAlignment="1">
      <alignment horizontal="center" wrapText="1"/>
    </xf>
    <xf numFmtId="3" fontId="10" fillId="0" borderId="0" xfId="0" applyFont="1" applyAlignment="1">
      <alignment horizontal="center"/>
    </xf>
    <xf numFmtId="3" fontId="10" fillId="4" borderId="16" xfId="0" applyFont="1" applyFill="1" applyBorder="1" applyAlignment="1">
      <alignment horizontal="center" wrapText="1"/>
    </xf>
    <xf numFmtId="3" fontId="10" fillId="4" borderId="3" xfId="0" applyFont="1" applyFill="1" applyBorder="1" applyAlignment="1">
      <alignment horizontal="center"/>
    </xf>
    <xf numFmtId="3" fontId="9" fillId="4" borderId="3" xfId="0" applyFont="1" applyFill="1" applyBorder="1" applyAlignment="1">
      <alignment/>
    </xf>
    <xf numFmtId="3" fontId="9" fillId="4" borderId="3" xfId="16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3" xfId="0" applyFont="1" applyFill="1" applyBorder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0" xfId="0" applyFont="1" applyAlignment="1">
      <alignment horizontal="center" wrapText="1"/>
    </xf>
    <xf numFmtId="3" fontId="13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Font="1" applyAlignment="1">
      <alignment wrapText="1"/>
    </xf>
    <xf numFmtId="3" fontId="9" fillId="4" borderId="0" xfId="0" applyFont="1" applyFill="1" applyAlignment="1">
      <alignment/>
    </xf>
    <xf numFmtId="3" fontId="3" fillId="0" borderId="0" xfId="0" applyFont="1" applyBorder="1" applyAlignment="1">
      <alignment/>
    </xf>
    <xf numFmtId="3" fontId="10" fillId="0" borderId="7" xfId="0" applyFont="1" applyBorder="1" applyAlignment="1">
      <alignment horizontal="center"/>
    </xf>
    <xf numFmtId="3" fontId="9" fillId="0" borderId="7" xfId="16" applyNumberFormat="1" applyFont="1" applyBorder="1" applyAlignment="1">
      <alignment horizontal="right"/>
    </xf>
    <xf numFmtId="3" fontId="15" fillId="0" borderId="7" xfId="16" applyNumberFormat="1" applyFont="1" applyBorder="1" applyAlignment="1">
      <alignment horizontal="right"/>
    </xf>
    <xf numFmtId="3" fontId="15" fillId="0" borderId="0" xfId="0" applyFont="1" applyAlignment="1">
      <alignment/>
    </xf>
    <xf numFmtId="3" fontId="15" fillId="0" borderId="3" xfId="16" applyNumberFormat="1" applyFont="1" applyBorder="1" applyAlignment="1">
      <alignment horizontal="right"/>
    </xf>
    <xf numFmtId="3" fontId="4" fillId="2" borderId="25" xfId="0" applyNumberFormat="1" applyFont="1" applyFill="1" applyBorder="1" applyAlignment="1">
      <alignment/>
    </xf>
    <xf numFmtId="3" fontId="4" fillId="2" borderId="56" xfId="0" applyNumberFormat="1" applyFont="1" applyFill="1" applyBorder="1" applyAlignment="1">
      <alignment/>
    </xf>
    <xf numFmtId="3" fontId="4" fillId="2" borderId="47" xfId="0" applyNumberFormat="1" applyFont="1" applyFill="1" applyBorder="1" applyAlignment="1">
      <alignment/>
    </xf>
    <xf numFmtId="3" fontId="4" fillId="2" borderId="57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1" fillId="2" borderId="27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0" fillId="0" borderId="16" xfId="0" applyFont="1" applyFill="1" applyBorder="1" applyAlignment="1">
      <alignment horizontal="center" wrapText="1"/>
    </xf>
    <xf numFmtId="3" fontId="10" fillId="0" borderId="3" xfId="0" applyFont="1" applyFill="1" applyBorder="1" applyAlignment="1">
      <alignment horizontal="center"/>
    </xf>
    <xf numFmtId="3" fontId="16" fillId="0" borderId="3" xfId="16" applyNumberFormat="1" applyFont="1" applyBorder="1" applyAlignment="1">
      <alignment horizontal="right"/>
    </xf>
    <xf numFmtId="3" fontId="16" fillId="0" borderId="0" xfId="0" applyFont="1" applyAlignment="1">
      <alignment/>
    </xf>
    <xf numFmtId="3" fontId="16" fillId="0" borderId="3" xfId="16" applyNumberFormat="1" applyFont="1" applyBorder="1" applyAlignment="1">
      <alignment horizontal="right"/>
    </xf>
    <xf numFmtId="3" fontId="16" fillId="0" borderId="0" xfId="0" applyFont="1" applyBorder="1" applyAlignment="1">
      <alignment/>
    </xf>
    <xf numFmtId="3" fontId="16" fillId="0" borderId="0" xfId="16" applyNumberFormat="1" applyFont="1" applyBorder="1" applyAlignment="1">
      <alignment horizontal="right"/>
    </xf>
    <xf numFmtId="3" fontId="9" fillId="0" borderId="4" xfId="0" applyFont="1" applyBorder="1" applyAlignment="1">
      <alignment/>
    </xf>
    <xf numFmtId="3" fontId="9" fillId="0" borderId="4" xfId="16" applyNumberFormat="1" applyFont="1" applyBorder="1" applyAlignment="1">
      <alignment horizontal="right"/>
    </xf>
    <xf numFmtId="3" fontId="16" fillId="0" borderId="4" xfId="16" applyNumberFormat="1" applyFont="1" applyBorder="1" applyAlignment="1">
      <alignment horizontal="right"/>
    </xf>
    <xf numFmtId="3" fontId="9" fillId="0" borderId="58" xfId="16" applyNumberFormat="1" applyFont="1" applyFill="1" applyBorder="1" applyAlignment="1">
      <alignment horizontal="right"/>
    </xf>
    <xf numFmtId="14" fontId="10" fillId="0" borderId="20" xfId="0" applyNumberFormat="1" applyFont="1" applyBorder="1" applyAlignment="1">
      <alignment horizontal="center" wrapText="1"/>
    </xf>
    <xf numFmtId="3" fontId="10" fillId="0" borderId="7" xfId="0" applyFont="1" applyBorder="1" applyAlignment="1">
      <alignment/>
    </xf>
    <xf numFmtId="3" fontId="10" fillId="0" borderId="7" xfId="16" applyNumberFormat="1" applyFont="1" applyBorder="1" applyAlignment="1">
      <alignment horizontal="right"/>
    </xf>
    <xf numFmtId="3" fontId="9" fillId="0" borderId="0" xfId="0" applyFont="1" applyAlignment="1">
      <alignment horizontal="right"/>
    </xf>
    <xf numFmtId="3" fontId="9" fillId="0" borderId="0" xfId="0" applyFont="1" applyFill="1" applyBorder="1" applyAlignment="1">
      <alignment/>
    </xf>
    <xf numFmtId="3" fontId="9" fillId="0" borderId="0" xfId="16" applyNumberFormat="1" applyFont="1" applyFill="1" applyBorder="1" applyAlignment="1">
      <alignment horizontal="right"/>
    </xf>
    <xf numFmtId="3" fontId="15" fillId="0" borderId="4" xfId="16" applyNumberFormat="1" applyFont="1" applyBorder="1" applyAlignment="1">
      <alignment horizontal="right"/>
    </xf>
    <xf numFmtId="3" fontId="15" fillId="0" borderId="3" xfId="16" applyNumberFormat="1" applyFont="1" applyFill="1" applyBorder="1" applyAlignment="1">
      <alignment horizontal="right"/>
    </xf>
    <xf numFmtId="3" fontId="15" fillId="0" borderId="3" xfId="0" applyFont="1" applyBorder="1" applyAlignment="1">
      <alignment/>
    </xf>
    <xf numFmtId="3" fontId="10" fillId="0" borderId="58" xfId="0" applyFont="1" applyFill="1" applyBorder="1" applyAlignment="1">
      <alignment horizontal="center" wrapText="1"/>
    </xf>
    <xf numFmtId="3" fontId="10" fillId="0" borderId="58" xfId="0" applyFont="1" applyFill="1" applyBorder="1" applyAlignment="1">
      <alignment horizontal="center"/>
    </xf>
    <xf numFmtId="3" fontId="9" fillId="0" borderId="58" xfId="0" applyFont="1" applyFill="1" applyBorder="1" applyAlignment="1">
      <alignment/>
    </xf>
    <xf numFmtId="3" fontId="10" fillId="5" borderId="28" xfId="0" applyFont="1" applyFill="1" applyBorder="1" applyAlignment="1">
      <alignment horizontal="center" wrapText="1"/>
    </xf>
    <xf numFmtId="3" fontId="9" fillId="5" borderId="9" xfId="16" applyNumberFormat="1" applyFont="1" applyFill="1" applyBorder="1" applyAlignment="1">
      <alignment horizontal="right"/>
    </xf>
    <xf numFmtId="3" fontId="10" fillId="5" borderId="12" xfId="16" applyNumberFormat="1" applyFont="1" applyFill="1" applyBorder="1" applyAlignment="1">
      <alignment horizontal="right"/>
    </xf>
    <xf numFmtId="3" fontId="10" fillId="5" borderId="14" xfId="16" applyNumberFormat="1" applyFont="1" applyFill="1" applyBorder="1" applyAlignment="1">
      <alignment horizontal="right"/>
    </xf>
    <xf numFmtId="3" fontId="10" fillId="5" borderId="9" xfId="16" applyNumberFormat="1" applyFont="1" applyFill="1" applyBorder="1" applyAlignment="1">
      <alignment horizontal="right"/>
    </xf>
    <xf numFmtId="3" fontId="9" fillId="5" borderId="12" xfId="16" applyNumberFormat="1" applyFont="1" applyFill="1" applyBorder="1" applyAlignment="1">
      <alignment horizontal="right"/>
    </xf>
    <xf numFmtId="3" fontId="11" fillId="5" borderId="19" xfId="0" applyFont="1" applyFill="1" applyBorder="1" applyAlignment="1">
      <alignment horizontal="center" wrapText="1"/>
    </xf>
    <xf numFmtId="3" fontId="11" fillId="5" borderId="9" xfId="0" applyFont="1" applyFill="1" applyBorder="1" applyAlignment="1">
      <alignment horizontal="center" wrapText="1"/>
    </xf>
    <xf numFmtId="3" fontId="9" fillId="5" borderId="19" xfId="16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5" borderId="9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10" fillId="6" borderId="16" xfId="0" applyFont="1" applyFill="1" applyBorder="1" applyAlignment="1">
      <alignment horizontal="center" wrapText="1"/>
    </xf>
    <xf numFmtId="3" fontId="10" fillId="6" borderId="3" xfId="0" applyFont="1" applyFill="1" applyBorder="1" applyAlignment="1">
      <alignment horizontal="center"/>
    </xf>
    <xf numFmtId="3" fontId="9" fillId="6" borderId="3" xfId="0" applyFont="1" applyFill="1" applyBorder="1" applyAlignment="1">
      <alignment/>
    </xf>
    <xf numFmtId="3" fontId="9" fillId="6" borderId="3" xfId="16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right"/>
    </xf>
    <xf numFmtId="3" fontId="9" fillId="6" borderId="0" xfId="0" applyFont="1" applyFill="1" applyAlignment="1">
      <alignment/>
    </xf>
    <xf numFmtId="3" fontId="16" fillId="6" borderId="3" xfId="16" applyNumberFormat="1" applyFont="1" applyFill="1" applyBorder="1" applyAlignment="1">
      <alignment horizontal="right"/>
    </xf>
    <xf numFmtId="3" fontId="10" fillId="3" borderId="16" xfId="0" applyFont="1" applyFill="1" applyBorder="1" applyAlignment="1">
      <alignment horizontal="center" wrapText="1"/>
    </xf>
    <xf numFmtId="3" fontId="10" fillId="3" borderId="3" xfId="0" applyFont="1" applyFill="1" applyBorder="1" applyAlignment="1">
      <alignment horizontal="center"/>
    </xf>
    <xf numFmtId="3" fontId="9" fillId="3" borderId="3" xfId="0" applyFont="1" applyFill="1" applyBorder="1" applyAlignment="1">
      <alignment/>
    </xf>
    <xf numFmtId="3" fontId="10" fillId="3" borderId="20" xfId="0" applyFont="1" applyFill="1" applyBorder="1" applyAlignment="1">
      <alignment horizontal="center" wrapText="1"/>
    </xf>
    <xf numFmtId="3" fontId="10" fillId="3" borderId="7" xfId="0" applyFont="1" applyFill="1" applyBorder="1" applyAlignment="1">
      <alignment horizontal="center"/>
    </xf>
    <xf numFmtId="3" fontId="9" fillId="3" borderId="7" xfId="0" applyFont="1" applyFill="1" applyBorder="1" applyAlignment="1">
      <alignment/>
    </xf>
    <xf numFmtId="3" fontId="8" fillId="0" borderId="35" xfId="0" applyFont="1" applyBorder="1" applyAlignment="1">
      <alignment horizontal="center" wrapText="1"/>
    </xf>
    <xf numFmtId="3" fontId="15" fillId="0" borderId="0" xfId="0" applyFont="1" applyBorder="1" applyAlignment="1">
      <alignment/>
    </xf>
    <xf numFmtId="3" fontId="10" fillId="0" borderId="58" xfId="0" applyFont="1" applyBorder="1" applyAlignment="1">
      <alignment horizontal="center" wrapText="1"/>
    </xf>
    <xf numFmtId="3" fontId="10" fillId="0" borderId="59" xfId="0" applyFont="1" applyBorder="1" applyAlignment="1">
      <alignment horizontal="center"/>
    </xf>
    <xf numFmtId="4" fontId="9" fillId="0" borderId="3" xfId="16" applyNumberFormat="1" applyFont="1" applyBorder="1" applyAlignment="1">
      <alignment horizontal="right"/>
    </xf>
    <xf numFmtId="4" fontId="9" fillId="0" borderId="3" xfId="0" applyNumberFormat="1" applyFont="1" applyBorder="1" applyAlignment="1">
      <alignment/>
    </xf>
    <xf numFmtId="3" fontId="10" fillId="0" borderId="20" xfId="0" applyFont="1" applyBorder="1" applyAlignment="1">
      <alignment horizontal="center" wrapText="1"/>
    </xf>
    <xf numFmtId="3" fontId="10" fillId="0" borderId="60" xfId="0" applyFont="1" applyBorder="1" applyAlignment="1">
      <alignment horizontal="center"/>
    </xf>
    <xf numFmtId="3" fontId="9" fillId="0" borderId="7" xfId="0" applyFont="1" applyBorder="1" applyAlignment="1">
      <alignment/>
    </xf>
    <xf numFmtId="4" fontId="9" fillId="0" borderId="7" xfId="16" applyNumberFormat="1" applyFont="1" applyBorder="1" applyAlignment="1">
      <alignment horizontal="right"/>
    </xf>
    <xf numFmtId="4" fontId="9" fillId="0" borderId="7" xfId="0" applyNumberFormat="1" applyFont="1" applyBorder="1" applyAlignment="1">
      <alignment/>
    </xf>
    <xf numFmtId="3" fontId="10" fillId="0" borderId="56" xfId="0" applyFont="1" applyBorder="1" applyAlignment="1">
      <alignment horizontal="center" wrapText="1"/>
    </xf>
    <xf numFmtId="3" fontId="10" fillId="0" borderId="61" xfId="0" applyFont="1" applyBorder="1" applyAlignment="1">
      <alignment horizontal="center"/>
    </xf>
    <xf numFmtId="3" fontId="10" fillId="0" borderId="24" xfId="0" applyFont="1" applyBorder="1" applyAlignment="1">
      <alignment/>
    </xf>
    <xf numFmtId="3" fontId="10" fillId="0" borderId="24" xfId="16" applyNumberFormat="1" applyFont="1" applyBorder="1" applyAlignment="1">
      <alignment horizontal="right"/>
    </xf>
    <xf numFmtId="4" fontId="10" fillId="0" borderId="24" xfId="16" applyNumberFormat="1" applyFont="1" applyBorder="1" applyAlignment="1">
      <alignment horizontal="right"/>
    </xf>
    <xf numFmtId="4" fontId="10" fillId="0" borderId="24" xfId="0" applyNumberFormat="1" applyFont="1" applyBorder="1" applyAlignment="1">
      <alignment/>
    </xf>
    <xf numFmtId="4" fontId="9" fillId="0" borderId="18" xfId="16" applyNumberFormat="1" applyFont="1" applyBorder="1" applyAlignment="1">
      <alignment horizontal="right"/>
    </xf>
    <xf numFmtId="4" fontId="10" fillId="0" borderId="3" xfId="16" applyNumberFormat="1" applyFont="1" applyBorder="1" applyAlignment="1">
      <alignment horizontal="right"/>
    </xf>
    <xf numFmtId="4" fontId="9" fillId="0" borderId="3" xfId="16" applyNumberFormat="1" applyFont="1" applyFill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3" fontId="10" fillId="0" borderId="24" xfId="0" applyFont="1" applyBorder="1" applyAlignment="1">
      <alignment horizontal="center"/>
    </xf>
    <xf numFmtId="3" fontId="10" fillId="0" borderId="18" xfId="0" applyFont="1" applyBorder="1" applyAlignment="1">
      <alignment/>
    </xf>
    <xf numFmtId="4" fontId="9" fillId="0" borderId="7" xfId="16" applyNumberFormat="1" applyFont="1" applyFill="1" applyBorder="1" applyAlignment="1">
      <alignment horizontal="right"/>
    </xf>
    <xf numFmtId="3" fontId="10" fillId="7" borderId="16" xfId="0" applyFont="1" applyFill="1" applyBorder="1" applyAlignment="1">
      <alignment horizontal="center" wrapText="1"/>
    </xf>
    <xf numFmtId="3" fontId="10" fillId="7" borderId="3" xfId="0" applyFont="1" applyFill="1" applyBorder="1" applyAlignment="1">
      <alignment horizontal="center"/>
    </xf>
    <xf numFmtId="3" fontId="9" fillId="7" borderId="3" xfId="0" applyFont="1" applyFill="1" applyBorder="1" applyAlignment="1">
      <alignment/>
    </xf>
    <xf numFmtId="3" fontId="9" fillId="7" borderId="3" xfId="16" applyNumberFormat="1" applyFont="1" applyFill="1" applyBorder="1" applyAlignment="1">
      <alignment horizontal="right"/>
    </xf>
    <xf numFmtId="4" fontId="17" fillId="7" borderId="3" xfId="16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right"/>
    </xf>
    <xf numFmtId="4" fontId="9" fillId="0" borderId="4" xfId="16" applyNumberFormat="1" applyFont="1" applyBorder="1" applyAlignment="1">
      <alignment horizontal="right"/>
    </xf>
    <xf numFmtId="4" fontId="9" fillId="0" borderId="4" xfId="0" applyNumberFormat="1" applyFont="1" applyBorder="1" applyAlignment="1">
      <alignment/>
    </xf>
    <xf numFmtId="14" fontId="10" fillId="0" borderId="46" xfId="0" applyNumberFormat="1" applyFont="1" applyBorder="1" applyAlignment="1">
      <alignment horizontal="center" wrapText="1"/>
    </xf>
    <xf numFmtId="3" fontId="10" fillId="0" borderId="47" xfId="0" applyFont="1" applyBorder="1" applyAlignment="1">
      <alignment horizontal="center"/>
    </xf>
    <xf numFmtId="3" fontId="10" fillId="0" borderId="47" xfId="0" applyFont="1" applyBorder="1" applyAlignment="1">
      <alignment/>
    </xf>
    <xf numFmtId="3" fontId="10" fillId="0" borderId="47" xfId="16" applyNumberFormat="1" applyFont="1" applyBorder="1" applyAlignment="1">
      <alignment horizontal="right"/>
    </xf>
    <xf numFmtId="4" fontId="10" fillId="0" borderId="47" xfId="16" applyNumberFormat="1" applyFont="1" applyBorder="1" applyAlignment="1">
      <alignment horizontal="right"/>
    </xf>
    <xf numFmtId="4" fontId="10" fillId="0" borderId="47" xfId="0" applyNumberFormat="1" applyFont="1" applyBorder="1" applyAlignment="1">
      <alignment/>
    </xf>
    <xf numFmtId="14" fontId="10" fillId="0" borderId="0" xfId="0" applyNumberFormat="1" applyFont="1" applyAlignment="1">
      <alignment horizontal="center" wrapText="1"/>
    </xf>
    <xf numFmtId="4" fontId="9" fillId="0" borderId="0" xfId="16" applyNumberFormat="1" applyFont="1" applyFill="1" applyBorder="1" applyAlignment="1">
      <alignment horizontal="right"/>
    </xf>
    <xf numFmtId="4" fontId="9" fillId="7" borderId="3" xfId="16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3" fontId="10" fillId="0" borderId="46" xfId="0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/>
    </xf>
    <xf numFmtId="3" fontId="10" fillId="0" borderId="21" xfId="0" applyFont="1" applyBorder="1" applyAlignment="1">
      <alignment horizontal="center" wrapText="1"/>
    </xf>
    <xf numFmtId="3" fontId="10" fillId="0" borderId="23" xfId="0" applyFont="1" applyBorder="1" applyAlignment="1">
      <alignment horizontal="center"/>
    </xf>
    <xf numFmtId="3" fontId="9" fillId="0" borderId="23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/>
    </xf>
    <xf numFmtId="3" fontId="18" fillId="0" borderId="35" xfId="0" applyFont="1" applyBorder="1" applyAlignment="1">
      <alignment/>
    </xf>
    <xf numFmtId="3" fontId="19" fillId="8" borderId="24" xfId="0" applyFont="1" applyFill="1" applyBorder="1" applyAlignment="1">
      <alignment/>
    </xf>
    <xf numFmtId="3" fontId="19" fillId="8" borderId="24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/>
    </xf>
    <xf numFmtId="3" fontId="4" fillId="3" borderId="36" xfId="0" applyNumberFormat="1" applyFont="1" applyFill="1" applyBorder="1" applyAlignment="1">
      <alignment/>
    </xf>
    <xf numFmtId="4" fontId="4" fillId="3" borderId="27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6" fontId="2" fillId="3" borderId="12" xfId="0" applyNumberFormat="1" applyFont="1" applyFill="1" applyBorder="1" applyAlignment="1">
      <alignment/>
    </xf>
    <xf numFmtId="3" fontId="4" fillId="8" borderId="25" xfId="0" applyNumberFormat="1" applyFont="1" applyFill="1" applyBorder="1" applyAlignment="1">
      <alignment/>
    </xf>
    <xf numFmtId="4" fontId="4" fillId="8" borderId="54" xfId="0" applyNumberFormat="1" applyFont="1" applyFill="1" applyBorder="1" applyAlignment="1">
      <alignment/>
    </xf>
    <xf numFmtId="166" fontId="4" fillId="8" borderId="62" xfId="0" applyNumberFormat="1" applyFont="1" applyFill="1" applyBorder="1" applyAlignment="1">
      <alignment/>
    </xf>
    <xf numFmtId="3" fontId="9" fillId="3" borderId="0" xfId="0" applyFont="1" applyFill="1" applyAlignment="1">
      <alignment/>
    </xf>
    <xf numFmtId="3" fontId="16" fillId="0" borderId="7" xfId="16" applyNumberFormat="1" applyFont="1" applyBorder="1" applyAlignment="1">
      <alignment horizontal="right"/>
    </xf>
    <xf numFmtId="3" fontId="10" fillId="5" borderId="63" xfId="16" applyNumberFormat="1" applyFont="1" applyFill="1" applyBorder="1" applyAlignment="1">
      <alignment horizontal="right"/>
    </xf>
    <xf numFmtId="3" fontId="10" fillId="0" borderId="26" xfId="0" applyFont="1" applyBorder="1" applyAlignment="1">
      <alignment/>
    </xf>
    <xf numFmtId="3" fontId="10" fillId="0" borderId="4" xfId="16" applyNumberFormat="1" applyFont="1" applyBorder="1" applyAlignment="1">
      <alignment/>
    </xf>
    <xf numFmtId="3" fontId="10" fillId="0" borderId="55" xfId="0" applyFont="1" applyBorder="1" applyAlignment="1">
      <alignment horizontal="center" wrapText="1"/>
    </xf>
    <xf numFmtId="3" fontId="10" fillId="0" borderId="55" xfId="0" applyFont="1" applyBorder="1" applyAlignment="1">
      <alignment horizontal="center"/>
    </xf>
    <xf numFmtId="3" fontId="10" fillId="5" borderId="3" xfId="16" applyNumberFormat="1" applyFont="1" applyFill="1" applyBorder="1" applyAlignment="1">
      <alignment horizontal="right"/>
    </xf>
    <xf numFmtId="3" fontId="16" fillId="0" borderId="3" xfId="0" applyFont="1" applyBorder="1" applyAlignment="1">
      <alignment/>
    </xf>
    <xf numFmtId="3" fontId="8" fillId="0" borderId="3" xfId="0" applyFont="1" applyBorder="1" applyAlignment="1">
      <alignment/>
    </xf>
    <xf numFmtId="3" fontId="8" fillId="0" borderId="3" xfId="0" applyFont="1" applyBorder="1" applyAlignment="1">
      <alignment horizontal="center"/>
    </xf>
    <xf numFmtId="3" fontId="18" fillId="0" borderId="3" xfId="0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63" xfId="0" applyFont="1" applyBorder="1" applyAlignment="1">
      <alignment/>
    </xf>
    <xf numFmtId="3" fontId="2" fillId="0" borderId="3" xfId="0" applyFont="1" applyBorder="1" applyAlignment="1">
      <alignment/>
    </xf>
    <xf numFmtId="3" fontId="2" fillId="0" borderId="63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9" fillId="9" borderId="0" xfId="0" applyFont="1" applyFill="1" applyAlignment="1">
      <alignment/>
    </xf>
    <xf numFmtId="3" fontId="9" fillId="10" borderId="0" xfId="0" applyFont="1" applyFill="1" applyAlignment="1">
      <alignment/>
    </xf>
    <xf numFmtId="3" fontId="9" fillId="0" borderId="0" xfId="0" applyFont="1" applyFill="1" applyAlignment="1">
      <alignment horizontal="center"/>
    </xf>
    <xf numFmtId="3" fontId="9" fillId="9" borderId="3" xfId="0" applyFont="1" applyFill="1" applyBorder="1" applyAlignment="1">
      <alignment horizontal="center"/>
    </xf>
    <xf numFmtId="3" fontId="10" fillId="9" borderId="3" xfId="0" applyFont="1" applyFill="1" applyBorder="1" applyAlignment="1">
      <alignment/>
    </xf>
    <xf numFmtId="3" fontId="9" fillId="10" borderId="3" xfId="0" applyFont="1" applyFill="1" applyBorder="1" applyAlignment="1">
      <alignment/>
    </xf>
    <xf numFmtId="3" fontId="9" fillId="9" borderId="3" xfId="0" applyFont="1" applyFill="1" applyBorder="1" applyAlignment="1">
      <alignment/>
    </xf>
    <xf numFmtId="3" fontId="16" fillId="10" borderId="3" xfId="0" applyFont="1" applyFill="1" applyBorder="1" applyAlignment="1">
      <alignment/>
    </xf>
    <xf numFmtId="3" fontId="10" fillId="10" borderId="3" xfId="0" applyFont="1" applyFill="1" applyBorder="1" applyAlignment="1">
      <alignment/>
    </xf>
    <xf numFmtId="3" fontId="20" fillId="10" borderId="3" xfId="0" applyFont="1" applyFill="1" applyBorder="1" applyAlignment="1">
      <alignment/>
    </xf>
    <xf numFmtId="3" fontId="9" fillId="9" borderId="3" xfId="16" applyNumberFormat="1" applyFont="1" applyFill="1" applyBorder="1" applyAlignment="1">
      <alignment horizontal="right"/>
    </xf>
    <xf numFmtId="3" fontId="9" fillId="10" borderId="3" xfId="0" applyNumberFormat="1" applyFont="1" applyFill="1" applyBorder="1" applyAlignment="1">
      <alignment/>
    </xf>
    <xf numFmtId="3" fontId="12" fillId="10" borderId="3" xfId="0" applyNumberFormat="1" applyFont="1" applyFill="1" applyBorder="1" applyAlignment="1">
      <alignment/>
    </xf>
    <xf numFmtId="3" fontId="10" fillId="0" borderId="0" xfId="0" applyFont="1" applyFill="1" applyAlignment="1">
      <alignment/>
    </xf>
    <xf numFmtId="3" fontId="9" fillId="10" borderId="3" xfId="16" applyNumberFormat="1" applyFont="1" applyFill="1" applyBorder="1" applyAlignment="1">
      <alignment horizontal="right"/>
    </xf>
    <xf numFmtId="3" fontId="10" fillId="9" borderId="4" xfId="16" applyNumberFormat="1" applyFont="1" applyFill="1" applyBorder="1" applyAlignment="1">
      <alignment horizontal="right"/>
    </xf>
    <xf numFmtId="3" fontId="10" fillId="9" borderId="18" xfId="0" applyFont="1" applyFill="1" applyBorder="1" applyAlignment="1">
      <alignment/>
    </xf>
    <xf numFmtId="3" fontId="9" fillId="9" borderId="18" xfId="0" applyFont="1" applyFill="1" applyBorder="1" applyAlignment="1">
      <alignment/>
    </xf>
    <xf numFmtId="3" fontId="9" fillId="10" borderId="18" xfId="0" applyFont="1" applyFill="1" applyBorder="1" applyAlignment="1">
      <alignment/>
    </xf>
    <xf numFmtId="3" fontId="10" fillId="9" borderId="3" xfId="0" applyNumberFormat="1" applyFont="1" applyFill="1" applyBorder="1" applyAlignment="1">
      <alignment horizontal="right"/>
    </xf>
    <xf numFmtId="3" fontId="10" fillId="9" borderId="4" xfId="0" applyNumberFormat="1" applyFont="1" applyFill="1" applyBorder="1" applyAlignment="1">
      <alignment horizontal="right"/>
    </xf>
    <xf numFmtId="3" fontId="10" fillId="9" borderId="4" xfId="0" applyFont="1" applyFill="1" applyBorder="1" applyAlignment="1">
      <alignment/>
    </xf>
    <xf numFmtId="3" fontId="10" fillId="10" borderId="18" xfId="0" applyFont="1" applyFill="1" applyBorder="1" applyAlignment="1">
      <alignment/>
    </xf>
    <xf numFmtId="3" fontId="16" fillId="10" borderId="18" xfId="0" applyFont="1" applyFill="1" applyBorder="1" applyAlignment="1">
      <alignment/>
    </xf>
    <xf numFmtId="3" fontId="10" fillId="6" borderId="3" xfId="0" applyFont="1" applyFill="1" applyBorder="1" applyAlignment="1">
      <alignment/>
    </xf>
    <xf numFmtId="3" fontId="10" fillId="6" borderId="18" xfId="0" applyFont="1" applyFill="1" applyBorder="1" applyAlignment="1">
      <alignment/>
    </xf>
    <xf numFmtId="3" fontId="10" fillId="6" borderId="4" xfId="0" applyFont="1" applyFill="1" applyBorder="1" applyAlignment="1">
      <alignment/>
    </xf>
    <xf numFmtId="3" fontId="10" fillId="9" borderId="18" xfId="0" applyFont="1" applyFill="1" applyBorder="1" applyAlignment="1">
      <alignment horizontal="center"/>
    </xf>
    <xf numFmtId="3" fontId="10" fillId="10" borderId="18" xfId="0" applyFont="1" applyFill="1" applyBorder="1" applyAlignment="1">
      <alignment horizontal="center"/>
    </xf>
    <xf numFmtId="3" fontId="9" fillId="0" borderId="24" xfId="0" applyFont="1" applyBorder="1" applyAlignment="1">
      <alignment/>
    </xf>
    <xf numFmtId="3" fontId="11" fillId="0" borderId="24" xfId="0" applyFont="1" applyBorder="1" applyAlignment="1">
      <alignment horizontal="center" wrapText="1"/>
    </xf>
    <xf numFmtId="3" fontId="10" fillId="6" borderId="25" xfId="0" applyFont="1" applyFill="1" applyBorder="1" applyAlignment="1">
      <alignment horizontal="center" wrapText="1"/>
    </xf>
    <xf numFmtId="3" fontId="10" fillId="0" borderId="24" xfId="0" applyFont="1" applyBorder="1" applyAlignment="1">
      <alignment horizontal="center" wrapText="1"/>
    </xf>
    <xf numFmtId="3" fontId="10" fillId="0" borderId="18" xfId="0" applyFont="1" applyBorder="1" applyAlignment="1">
      <alignment horizontal="center"/>
    </xf>
    <xf numFmtId="3" fontId="9" fillId="0" borderId="0" xfId="0" applyFont="1" applyFill="1" applyBorder="1" applyAlignment="1">
      <alignment horizontal="center"/>
    </xf>
    <xf numFmtId="3" fontId="16" fillId="0" borderId="0" xfId="0" applyFont="1" applyFill="1" applyBorder="1" applyAlignment="1">
      <alignment/>
    </xf>
    <xf numFmtId="3" fontId="2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6" fillId="0" borderId="3" xfId="0" applyFont="1" applyFill="1" applyBorder="1" applyAlignment="1">
      <alignment/>
    </xf>
    <xf numFmtId="3" fontId="20" fillId="0" borderId="3" xfId="0" applyFont="1" applyBorder="1" applyAlignment="1">
      <alignment/>
    </xf>
    <xf numFmtId="3" fontId="8" fillId="0" borderId="56" xfId="0" applyFont="1" applyBorder="1" applyAlignment="1">
      <alignment horizontal="center" wrapText="1"/>
    </xf>
    <xf numFmtId="3" fontId="8" fillId="0" borderId="24" xfId="0" applyFont="1" applyBorder="1" applyAlignment="1">
      <alignment horizontal="center" wrapText="1"/>
    </xf>
    <xf numFmtId="3" fontId="9" fillId="0" borderId="0" xfId="0" applyFont="1" applyFill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0" fontId="7" fillId="2" borderId="56" xfId="0" applyNumberFormat="1" applyFont="1" applyFill="1" applyBorder="1" applyAlignment="1">
      <alignment horizontal="center"/>
    </xf>
    <xf numFmtId="0" fontId="7" fillId="2" borderId="24" xfId="0" applyNumberFormat="1" applyFont="1" applyFill="1" applyBorder="1" applyAlignment="1">
      <alignment horizontal="center"/>
    </xf>
    <xf numFmtId="3" fontId="5" fillId="0" borderId="65" xfId="0" applyFont="1" applyBorder="1" applyAlignment="1" quotePrefix="1">
      <alignment horizontal="center"/>
    </xf>
    <xf numFmtId="3" fontId="5" fillId="0" borderId="47" xfId="0" applyFont="1" applyBorder="1" applyAlignment="1" quotePrefix="1">
      <alignment horizontal="center"/>
    </xf>
    <xf numFmtId="3" fontId="2" fillId="0" borderId="27" xfId="0" applyFont="1" applyFill="1" applyBorder="1" applyAlignment="1">
      <alignment horizontal="center"/>
    </xf>
    <xf numFmtId="3" fontId="2" fillId="0" borderId="4" xfId="0" applyFont="1" applyFill="1" applyBorder="1" applyAlignment="1">
      <alignment horizontal="center"/>
    </xf>
    <xf numFmtId="3" fontId="2" fillId="0" borderId="66" xfId="0" applyFont="1" applyFill="1" applyBorder="1" applyAlignment="1">
      <alignment horizontal="center"/>
    </xf>
    <xf numFmtId="3" fontId="2" fillId="0" borderId="11" xfId="0" applyFont="1" applyFill="1" applyBorder="1" applyAlignment="1">
      <alignment horizontal="center"/>
    </xf>
    <xf numFmtId="3" fontId="10" fillId="0" borderId="0" xfId="0" applyFont="1" applyFill="1" applyBorder="1" applyAlignment="1">
      <alignment horizontal="center" vertical="center"/>
    </xf>
    <xf numFmtId="3" fontId="8" fillId="0" borderId="16" xfId="0" applyFont="1" applyBorder="1" applyAlignment="1">
      <alignment horizontal="center" wrapText="1"/>
    </xf>
    <xf numFmtId="3" fontId="8" fillId="0" borderId="3" xfId="0" applyFont="1" applyBorder="1" applyAlignment="1">
      <alignment horizontal="center" wrapText="1"/>
    </xf>
    <xf numFmtId="3" fontId="8" fillId="0" borderId="34" xfId="0" applyFont="1" applyBorder="1" applyAlignment="1">
      <alignment horizontal="center" wrapText="1"/>
    </xf>
    <xf numFmtId="3" fontId="8" fillId="0" borderId="35" xfId="0" applyFont="1" applyBorder="1" applyAlignment="1">
      <alignment horizontal="center" wrapText="1"/>
    </xf>
    <xf numFmtId="3" fontId="10" fillId="0" borderId="67" xfId="0" applyFont="1" applyBorder="1" applyAlignment="1">
      <alignment horizontal="center" vertical="center" wrapText="1"/>
    </xf>
    <xf numFmtId="3" fontId="10" fillId="0" borderId="68" xfId="0" applyFont="1" applyBorder="1" applyAlignment="1">
      <alignment horizontal="center" vertical="center" wrapText="1"/>
    </xf>
    <xf numFmtId="3" fontId="8" fillId="0" borderId="17" xfId="0" applyFont="1" applyBorder="1" applyAlignment="1">
      <alignment horizontal="center" wrapText="1"/>
    </xf>
    <xf numFmtId="3" fontId="8" fillId="0" borderId="18" xfId="0" applyFont="1" applyBorder="1" applyAlignment="1">
      <alignment horizontal="center" wrapText="1"/>
    </xf>
    <xf numFmtId="3" fontId="10" fillId="0" borderId="3" xfId="0" applyFont="1" applyBorder="1" applyAlignment="1">
      <alignment/>
    </xf>
    <xf numFmtId="3" fontId="0" fillId="0" borderId="3" xfId="0" applyBorder="1" applyAlignment="1">
      <alignment/>
    </xf>
    <xf numFmtId="3" fontId="13" fillId="0" borderId="27" xfId="0" applyFont="1" applyBorder="1" applyAlignment="1">
      <alignment horizontal="center"/>
    </xf>
    <xf numFmtId="3" fontId="13" fillId="0" borderId="4" xfId="0" applyFont="1" applyBorder="1" applyAlignment="1">
      <alignment horizontal="center"/>
    </xf>
    <xf numFmtId="3" fontId="9" fillId="0" borderId="0" xfId="0" applyFont="1" applyFill="1" applyBorder="1" applyAlignment="1">
      <alignment horizontal="center"/>
    </xf>
    <xf numFmtId="167" fontId="14" fillId="11" borderId="59" xfId="0" applyNumberFormat="1" applyFont="1" applyFill="1" applyBorder="1" applyAlignment="1">
      <alignment/>
    </xf>
    <xf numFmtId="167" fontId="14" fillId="11" borderId="52" xfId="0" applyNumberFormat="1" applyFont="1" applyFill="1" applyBorder="1" applyAlignment="1">
      <alignment/>
    </xf>
    <xf numFmtId="3" fontId="10" fillId="0" borderId="3" xfId="0" applyFont="1" applyFill="1" applyBorder="1" applyAlignment="1">
      <alignment horizontal="center"/>
    </xf>
    <xf numFmtId="3" fontId="10" fillId="0" borderId="24" xfId="0" applyFont="1" applyBorder="1" applyAlignment="1">
      <alignment horizontal="center" vertical="center"/>
    </xf>
    <xf numFmtId="0" fontId="7" fillId="8" borderId="56" xfId="0" applyNumberFormat="1" applyFont="1" applyFill="1" applyBorder="1" applyAlignment="1">
      <alignment horizontal="center"/>
    </xf>
    <xf numFmtId="0" fontId="7" fillId="8" borderId="24" xfId="0" applyNumberFormat="1" applyFont="1" applyFill="1" applyBorder="1" applyAlignment="1">
      <alignment horizontal="center"/>
    </xf>
    <xf numFmtId="3" fontId="8" fillId="0" borderId="67" xfId="0" applyFont="1" applyBorder="1" applyAlignment="1">
      <alignment horizontal="center" wrapText="1"/>
    </xf>
    <xf numFmtId="3" fontId="10" fillId="0" borderId="17" xfId="0" applyFont="1" applyBorder="1" applyAlignment="1">
      <alignment horizontal="center" wrapText="1"/>
    </xf>
    <xf numFmtId="3" fontId="10" fillId="0" borderId="18" xfId="0" applyFont="1" applyBorder="1" applyAlignment="1">
      <alignment horizontal="center" wrapText="1"/>
    </xf>
    <xf numFmtId="3" fontId="19" fillId="8" borderId="56" xfId="0" applyFont="1" applyFill="1" applyBorder="1" applyAlignment="1">
      <alignment horizontal="center"/>
    </xf>
    <xf numFmtId="3" fontId="19" fillId="8" borderId="24" xfId="0" applyFont="1" applyFill="1" applyBorder="1" applyAlignment="1">
      <alignment horizontal="center"/>
    </xf>
    <xf numFmtId="3" fontId="10" fillId="0" borderId="6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5"/>
  <sheetViews>
    <sheetView workbookViewId="0" topLeftCell="A115">
      <selection activeCell="D30" sqref="D30"/>
    </sheetView>
  </sheetViews>
  <sheetFormatPr defaultColWidth="9.140625" defaultRowHeight="12.75"/>
  <cols>
    <col min="1" max="1" width="8.7109375" style="57" customWidth="1"/>
    <col min="2" max="2" width="36.8515625" style="8" customWidth="1"/>
    <col min="3" max="3" width="12.7109375" style="8" bestFit="1" customWidth="1"/>
    <col min="4" max="4" width="10.421875" style="3" bestFit="1" customWidth="1"/>
    <col min="5" max="5" width="12.00390625" style="3" bestFit="1" customWidth="1"/>
    <col min="6" max="6" width="12.7109375" style="10" bestFit="1" customWidth="1"/>
    <col min="7" max="16384" width="9.140625" style="2" customWidth="1"/>
  </cols>
  <sheetData>
    <row r="1" spans="1:15" ht="19.5" customHeight="1">
      <c r="A1" s="111" t="s">
        <v>0</v>
      </c>
      <c r="B1" s="467" t="s">
        <v>1</v>
      </c>
      <c r="C1" s="75" t="s">
        <v>2</v>
      </c>
      <c r="D1" s="463" t="s">
        <v>116</v>
      </c>
      <c r="E1" s="463"/>
      <c r="F1" s="464"/>
      <c r="G1" s="7"/>
      <c r="H1" s="7"/>
      <c r="I1" s="7"/>
      <c r="J1" s="7"/>
      <c r="K1" s="7"/>
      <c r="L1" s="7"/>
      <c r="M1" s="7"/>
      <c r="N1" s="7"/>
      <c r="O1" s="1"/>
    </row>
    <row r="2" spans="1:15" ht="17.25" customHeight="1" thickBot="1">
      <c r="A2" s="113" t="s">
        <v>3</v>
      </c>
      <c r="B2" s="468"/>
      <c r="C2" s="76">
        <v>2009</v>
      </c>
      <c r="D2" s="103" t="s">
        <v>39</v>
      </c>
      <c r="E2" s="104" t="s">
        <v>33</v>
      </c>
      <c r="F2" s="105" t="s">
        <v>40</v>
      </c>
      <c r="G2" s="7"/>
      <c r="H2" s="7"/>
      <c r="I2" s="7"/>
      <c r="J2" s="7"/>
      <c r="K2" s="7"/>
      <c r="L2" s="7"/>
      <c r="M2" s="7"/>
      <c r="N2" s="7"/>
      <c r="O2" s="1"/>
    </row>
    <row r="3" spans="1:15" ht="12.75">
      <c r="A3" s="29"/>
      <c r="B3" s="30"/>
      <c r="C3" s="112"/>
      <c r="D3" s="20"/>
      <c r="E3" s="32"/>
      <c r="F3" s="116"/>
      <c r="G3" s="7"/>
      <c r="H3" s="7"/>
      <c r="I3" s="7"/>
      <c r="J3" s="7"/>
      <c r="K3" s="7"/>
      <c r="L3" s="7"/>
      <c r="M3" s="7"/>
      <c r="N3" s="7"/>
      <c r="O3" s="1"/>
    </row>
    <row r="4" spans="1:15" ht="12.75">
      <c r="A4" s="25">
        <v>111003</v>
      </c>
      <c r="B4" s="26" t="s">
        <v>62</v>
      </c>
      <c r="C4" s="27">
        <v>10854411</v>
      </c>
      <c r="D4" s="37">
        <v>-523651</v>
      </c>
      <c r="E4" s="28">
        <v>0</v>
      </c>
      <c r="F4" s="117">
        <f>C4+D4+E4</f>
        <v>10330760</v>
      </c>
      <c r="G4" s="7"/>
      <c r="H4" s="7"/>
      <c r="I4" s="7"/>
      <c r="J4" s="7"/>
      <c r="K4" s="7"/>
      <c r="L4" s="7"/>
      <c r="M4" s="7"/>
      <c r="N4" s="7"/>
      <c r="O4" s="1"/>
    </row>
    <row r="5" spans="1:15" ht="12.75">
      <c r="A5" s="38"/>
      <c r="B5" s="39"/>
      <c r="C5" s="40"/>
      <c r="D5" s="41"/>
      <c r="E5" s="78"/>
      <c r="F5" s="22"/>
      <c r="G5" s="7"/>
      <c r="H5" s="7"/>
      <c r="I5" s="7"/>
      <c r="J5" s="7"/>
      <c r="K5" s="7"/>
      <c r="L5" s="7"/>
      <c r="M5" s="7"/>
      <c r="N5" s="7"/>
      <c r="O5" s="1"/>
    </row>
    <row r="6" spans="1:15" s="9" customFormat="1" ht="15" customHeight="1" thickBot="1">
      <c r="A6" s="64"/>
      <c r="B6" s="118" t="s">
        <v>4</v>
      </c>
      <c r="C6" s="65">
        <f>SUM(C4:C5)</f>
        <v>10854411</v>
      </c>
      <c r="D6" s="415">
        <f>SUM(D4:D5)</f>
        <v>-523651</v>
      </c>
      <c r="E6" s="415">
        <f>SUM(E4:E5)</f>
        <v>0</v>
      </c>
      <c r="F6" s="65">
        <f>SUM(F4:F5)</f>
        <v>10330760</v>
      </c>
      <c r="G6" s="6"/>
      <c r="H6" s="6"/>
      <c r="I6" s="6"/>
      <c r="J6" s="6"/>
      <c r="K6" s="6"/>
      <c r="L6" s="6"/>
      <c r="M6" s="6"/>
      <c r="N6" s="6"/>
      <c r="O6" s="10"/>
    </row>
    <row r="7" spans="1:15" ht="12.75">
      <c r="A7" s="29"/>
      <c r="B7" s="30"/>
      <c r="C7" s="31"/>
      <c r="D7" s="20"/>
      <c r="E7" s="32"/>
      <c r="F7" s="11"/>
      <c r="G7" s="7"/>
      <c r="H7" s="7"/>
      <c r="I7" s="7"/>
      <c r="J7" s="7"/>
      <c r="K7" s="7"/>
      <c r="L7" s="7"/>
      <c r="M7" s="7"/>
      <c r="N7" s="7"/>
      <c r="O7" s="1"/>
    </row>
    <row r="8" spans="1:15" ht="12.75" customHeight="1">
      <c r="A8" s="24">
        <v>121001</v>
      </c>
      <c r="B8" s="8" t="s">
        <v>5</v>
      </c>
      <c r="C8" s="416">
        <v>111532</v>
      </c>
      <c r="D8" s="417">
        <v>0</v>
      </c>
      <c r="E8" s="3">
        <v>0</v>
      </c>
      <c r="F8" s="117">
        <f>C8+D8+E8</f>
        <v>111532</v>
      </c>
      <c r="G8" s="7"/>
      <c r="H8" s="7"/>
      <c r="I8" s="7"/>
      <c r="J8" s="7"/>
      <c r="K8" s="7"/>
      <c r="L8" s="7"/>
      <c r="M8" s="7"/>
      <c r="N8" s="7"/>
      <c r="O8" s="1"/>
    </row>
    <row r="9" spans="1:15" ht="12.75" customHeight="1">
      <c r="A9" s="24">
        <v>121002</v>
      </c>
      <c r="B9" s="8" t="s">
        <v>35</v>
      </c>
      <c r="C9" s="15">
        <v>1042289</v>
      </c>
      <c r="D9" s="12">
        <v>0</v>
      </c>
      <c r="E9" s="3">
        <v>0</v>
      </c>
      <c r="F9" s="117">
        <f>C9+D9+E9</f>
        <v>1042289</v>
      </c>
      <c r="G9" s="7"/>
      <c r="H9" s="7"/>
      <c r="I9" s="7"/>
      <c r="J9" s="7"/>
      <c r="K9" s="7"/>
      <c r="L9" s="7"/>
      <c r="M9" s="7"/>
      <c r="N9" s="7"/>
      <c r="O9" s="1"/>
    </row>
    <row r="10" spans="1:15" ht="12.75" customHeight="1">
      <c r="A10" s="33">
        <v>121003</v>
      </c>
      <c r="B10" s="34" t="s">
        <v>34</v>
      </c>
      <c r="C10" s="21">
        <v>116178</v>
      </c>
      <c r="D10" s="16">
        <v>0</v>
      </c>
      <c r="E10" s="13">
        <v>0</v>
      </c>
      <c r="F10" s="117">
        <f>C10+D10+E10</f>
        <v>116178</v>
      </c>
      <c r="G10" s="7"/>
      <c r="H10" s="7"/>
      <c r="I10" s="7"/>
      <c r="J10" s="7"/>
      <c r="K10" s="7"/>
      <c r="L10" s="7"/>
      <c r="M10" s="7"/>
      <c r="N10" s="7"/>
      <c r="O10" s="1"/>
    </row>
    <row r="11" spans="1:15" ht="12.75" customHeight="1">
      <c r="A11" s="33"/>
      <c r="B11" s="34"/>
      <c r="C11" s="21"/>
      <c r="D11" s="16"/>
      <c r="E11" s="13"/>
      <c r="F11" s="22"/>
      <c r="G11" s="7"/>
      <c r="H11" s="7"/>
      <c r="I11" s="7"/>
      <c r="J11" s="7"/>
      <c r="K11" s="7"/>
      <c r="L11" s="7"/>
      <c r="M11" s="7"/>
      <c r="N11" s="7"/>
      <c r="O11" s="1"/>
    </row>
    <row r="12" spans="1:15" s="9" customFormat="1" ht="16.5" customHeight="1" thickBot="1">
      <c r="A12" s="67"/>
      <c r="B12" s="119" t="s">
        <v>6</v>
      </c>
      <c r="C12" s="18">
        <f>SUM(C8:C10)</f>
        <v>1269999</v>
      </c>
      <c r="D12" s="17">
        <f>SUM(D8:D10)</f>
        <v>0</v>
      </c>
      <c r="E12" s="5">
        <f>SUM(E8:E10)</f>
        <v>0</v>
      </c>
      <c r="F12" s="95">
        <f>C12+D12+E12</f>
        <v>1269999</v>
      </c>
      <c r="G12" s="6"/>
      <c r="H12" s="6"/>
      <c r="I12" s="7"/>
      <c r="J12" s="6"/>
      <c r="K12" s="6"/>
      <c r="L12" s="6"/>
      <c r="M12" s="6"/>
      <c r="N12" s="6"/>
      <c r="O12" s="10"/>
    </row>
    <row r="13" spans="1:15" ht="12.75">
      <c r="A13" s="29"/>
      <c r="B13" s="30"/>
      <c r="C13" s="31"/>
      <c r="D13" s="20"/>
      <c r="E13" s="32"/>
      <c r="F13" s="11"/>
      <c r="G13" s="7"/>
      <c r="H13" s="7"/>
      <c r="I13" s="272"/>
      <c r="J13" s="7"/>
      <c r="K13" s="7"/>
      <c r="L13" s="7"/>
      <c r="M13" s="7"/>
      <c r="N13" s="7"/>
      <c r="O13" s="1"/>
    </row>
    <row r="14" spans="1:15" ht="12.75" customHeight="1">
      <c r="A14" s="24">
        <v>133001</v>
      </c>
      <c r="B14" s="8" t="s">
        <v>48</v>
      </c>
      <c r="C14" s="15">
        <v>36513</v>
      </c>
      <c r="D14" s="12">
        <v>2187</v>
      </c>
      <c r="E14" s="3">
        <v>0</v>
      </c>
      <c r="F14" s="117">
        <f aca="true" t="shared" si="0" ref="F14:F20">C14+D14+E14</f>
        <v>38700</v>
      </c>
      <c r="G14" s="7"/>
      <c r="H14" s="7"/>
      <c r="I14" s="7"/>
      <c r="J14" s="7"/>
      <c r="K14" s="7"/>
      <c r="L14" s="7"/>
      <c r="M14" s="7"/>
      <c r="N14" s="7"/>
      <c r="O14" s="1"/>
    </row>
    <row r="15" spans="1:15" ht="12.75" customHeight="1">
      <c r="A15" s="24">
        <v>133004</v>
      </c>
      <c r="B15" s="8" t="s">
        <v>49</v>
      </c>
      <c r="C15" s="15">
        <v>830</v>
      </c>
      <c r="D15" s="12">
        <v>0</v>
      </c>
      <c r="E15" s="3">
        <v>0</v>
      </c>
      <c r="F15" s="117">
        <f t="shared" si="0"/>
        <v>830</v>
      </c>
      <c r="G15" s="7"/>
      <c r="H15" s="7"/>
      <c r="I15" s="7"/>
      <c r="J15" s="7"/>
      <c r="K15" s="7"/>
      <c r="L15" s="7"/>
      <c r="M15" s="7"/>
      <c r="N15" s="7"/>
      <c r="O15" s="1"/>
    </row>
    <row r="16" spans="1:15" ht="12.75" customHeight="1">
      <c r="A16" s="24">
        <v>133006</v>
      </c>
      <c r="B16" s="8" t="s">
        <v>50</v>
      </c>
      <c r="C16" s="15">
        <v>8298</v>
      </c>
      <c r="D16" s="12">
        <v>0</v>
      </c>
      <c r="E16" s="3">
        <v>0</v>
      </c>
      <c r="F16" s="117">
        <f t="shared" si="0"/>
        <v>8298</v>
      </c>
      <c r="G16" s="7"/>
      <c r="H16" s="7"/>
      <c r="I16" s="7"/>
      <c r="J16" s="7"/>
      <c r="K16" s="7"/>
      <c r="L16" s="7"/>
      <c r="M16" s="7"/>
      <c r="N16" s="7"/>
      <c r="O16" s="1"/>
    </row>
    <row r="17" spans="1:15" ht="12.75" customHeight="1">
      <c r="A17" s="24">
        <v>133012</v>
      </c>
      <c r="B17" s="8" t="s">
        <v>51</v>
      </c>
      <c r="C17" s="15">
        <v>154020</v>
      </c>
      <c r="D17" s="12">
        <v>0</v>
      </c>
      <c r="E17" s="3">
        <v>0</v>
      </c>
      <c r="F17" s="117">
        <f t="shared" si="0"/>
        <v>154020</v>
      </c>
      <c r="G17" s="7"/>
      <c r="H17" s="7"/>
      <c r="I17" s="7"/>
      <c r="J17" s="7"/>
      <c r="K17" s="7"/>
      <c r="L17" s="7"/>
      <c r="M17" s="7"/>
      <c r="N17" s="7"/>
      <c r="O17" s="1"/>
    </row>
    <row r="18" spans="1:15" ht="12.75" customHeight="1">
      <c r="A18" s="24">
        <v>133013</v>
      </c>
      <c r="B18" s="8" t="s">
        <v>53</v>
      </c>
      <c r="C18" s="15">
        <v>776738</v>
      </c>
      <c r="D18" s="12">
        <v>0</v>
      </c>
      <c r="E18" s="3">
        <v>0</v>
      </c>
      <c r="F18" s="117">
        <f t="shared" si="0"/>
        <v>776738</v>
      </c>
      <c r="G18" s="7"/>
      <c r="H18" s="7"/>
      <c r="I18" s="7"/>
      <c r="J18" s="7"/>
      <c r="K18" s="7"/>
      <c r="L18" s="7"/>
      <c r="M18" s="7"/>
      <c r="N18" s="7"/>
      <c r="O18" s="1"/>
    </row>
    <row r="19" spans="1:254" s="7" customFormat="1" ht="12.75" customHeight="1">
      <c r="A19" s="33">
        <v>1330131</v>
      </c>
      <c r="B19" s="34" t="s">
        <v>54</v>
      </c>
      <c r="C19" s="21">
        <v>232357</v>
      </c>
      <c r="D19" s="16">
        <v>0</v>
      </c>
      <c r="E19" s="13">
        <v>0</v>
      </c>
      <c r="F19" s="117">
        <f t="shared" si="0"/>
        <v>232357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15" ht="12.75" customHeight="1">
      <c r="A20" s="24">
        <v>139000</v>
      </c>
      <c r="B20" s="8" t="s">
        <v>79</v>
      </c>
      <c r="C20" s="15">
        <v>1660</v>
      </c>
      <c r="D20" s="12">
        <v>0</v>
      </c>
      <c r="E20" s="3">
        <v>0</v>
      </c>
      <c r="F20" s="117">
        <f t="shared" si="0"/>
        <v>1660</v>
      </c>
      <c r="G20" s="7"/>
      <c r="H20" s="7"/>
      <c r="I20" s="7"/>
      <c r="J20" s="7"/>
      <c r="K20" s="7"/>
      <c r="L20" s="7"/>
      <c r="M20" s="7"/>
      <c r="N20" s="7"/>
      <c r="O20" s="1"/>
    </row>
    <row r="21" spans="1:254" s="7" customFormat="1" ht="12.75" customHeight="1">
      <c r="A21" s="33"/>
      <c r="B21" s="34"/>
      <c r="C21" s="21"/>
      <c r="D21" s="16"/>
      <c r="E21" s="13"/>
      <c r="F21" s="22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68" customFormat="1" ht="15" thickBot="1">
      <c r="A22" s="67"/>
      <c r="B22" s="119" t="s">
        <v>7</v>
      </c>
      <c r="C22" s="18">
        <f>SUM(C14:C20)</f>
        <v>1210416</v>
      </c>
      <c r="D22" s="99">
        <f>SUM(D14:D20)</f>
        <v>2187</v>
      </c>
      <c r="E22" s="5">
        <f>SUM(E14:E20)</f>
        <v>0</v>
      </c>
      <c r="F22" s="98">
        <f>SUM(F14:F20)</f>
        <v>1212603</v>
      </c>
      <c r="G22" s="6"/>
      <c r="H22" s="6"/>
      <c r="I22" s="7"/>
      <c r="J22" s="6"/>
      <c r="K22" s="6"/>
      <c r="L22" s="6"/>
      <c r="M22" s="6"/>
      <c r="N22" s="6"/>
      <c r="O22" s="1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15" ht="12.75">
      <c r="A23" s="29"/>
      <c r="B23" s="30"/>
      <c r="C23" s="31"/>
      <c r="D23" s="20"/>
      <c r="E23" s="32"/>
      <c r="F23" s="11"/>
      <c r="G23" s="7"/>
      <c r="H23" s="7"/>
      <c r="I23" s="6"/>
      <c r="J23" s="7"/>
      <c r="K23" s="7"/>
      <c r="L23" s="7"/>
      <c r="M23" s="7"/>
      <c r="N23" s="7"/>
      <c r="O23" s="1"/>
    </row>
    <row r="24" spans="1:15" ht="12.75">
      <c r="A24" s="25">
        <v>211003</v>
      </c>
      <c r="B24" s="26" t="s">
        <v>36</v>
      </c>
      <c r="C24" s="27">
        <v>66388</v>
      </c>
      <c r="D24" s="37">
        <v>-41000</v>
      </c>
      <c r="E24" s="28">
        <v>0</v>
      </c>
      <c r="F24" s="117">
        <f aca="true" t="shared" si="1" ref="F24:F52">C24+D24+E24</f>
        <v>25388</v>
      </c>
      <c r="G24" s="7"/>
      <c r="H24" s="7"/>
      <c r="I24" s="7"/>
      <c r="J24" s="7"/>
      <c r="K24" s="7"/>
      <c r="L24" s="7"/>
      <c r="M24" s="7"/>
      <c r="N24" s="7"/>
      <c r="O24" s="1"/>
    </row>
    <row r="25" spans="1:15" ht="12.75">
      <c r="A25" s="25">
        <v>212002</v>
      </c>
      <c r="B25" s="26" t="s">
        <v>8</v>
      </c>
      <c r="C25" s="27">
        <v>796654</v>
      </c>
      <c r="D25" s="37">
        <v>0</v>
      </c>
      <c r="E25" s="28">
        <v>0</v>
      </c>
      <c r="F25" s="117">
        <f t="shared" si="1"/>
        <v>796654</v>
      </c>
      <c r="G25" s="7"/>
      <c r="H25" s="7"/>
      <c r="I25" s="7"/>
      <c r="J25" s="7"/>
      <c r="K25" s="7"/>
      <c r="L25" s="7"/>
      <c r="M25" s="7"/>
      <c r="N25" s="7"/>
      <c r="O25" s="1"/>
    </row>
    <row r="26" spans="1:15" ht="12.75">
      <c r="A26" s="25">
        <v>212003</v>
      </c>
      <c r="B26" s="26" t="s">
        <v>46</v>
      </c>
      <c r="C26" s="27">
        <v>331939</v>
      </c>
      <c r="D26" s="37">
        <v>0</v>
      </c>
      <c r="E26" s="28">
        <v>0</v>
      </c>
      <c r="F26" s="117">
        <f t="shared" si="1"/>
        <v>331939</v>
      </c>
      <c r="G26" s="7"/>
      <c r="H26" s="7"/>
      <c r="I26" s="7"/>
      <c r="J26" s="7"/>
      <c r="K26" s="7"/>
      <c r="L26" s="7"/>
      <c r="M26" s="7"/>
      <c r="N26" s="7"/>
      <c r="O26" s="1"/>
    </row>
    <row r="27" spans="1:15" ht="12.75">
      <c r="A27" s="25">
        <v>2120031</v>
      </c>
      <c r="B27" s="26" t="s">
        <v>9</v>
      </c>
      <c r="C27" s="27">
        <v>146053</v>
      </c>
      <c r="D27" s="37">
        <v>0</v>
      </c>
      <c r="E27" s="28">
        <v>0</v>
      </c>
      <c r="F27" s="117">
        <f t="shared" si="1"/>
        <v>146053</v>
      </c>
      <c r="G27" s="7"/>
      <c r="H27" s="7"/>
      <c r="I27" s="7"/>
      <c r="J27" s="7"/>
      <c r="K27" s="7"/>
      <c r="L27" s="7"/>
      <c r="M27" s="7"/>
      <c r="N27" s="7"/>
      <c r="O27" s="1"/>
    </row>
    <row r="28" spans="1:15" ht="12.75">
      <c r="A28" s="25">
        <v>2120032</v>
      </c>
      <c r="B28" s="26" t="s">
        <v>38</v>
      </c>
      <c r="C28" s="27">
        <v>775078</v>
      </c>
      <c r="D28" s="37">
        <v>0</v>
      </c>
      <c r="E28" s="28">
        <v>0</v>
      </c>
      <c r="F28" s="117">
        <f t="shared" si="1"/>
        <v>775078</v>
      </c>
      <c r="G28" s="7"/>
      <c r="H28" s="7"/>
      <c r="I28" s="7"/>
      <c r="J28" s="7"/>
      <c r="K28" s="7"/>
      <c r="L28" s="7"/>
      <c r="M28" s="7"/>
      <c r="N28" s="7"/>
      <c r="O28" s="1"/>
    </row>
    <row r="29" spans="1:15" ht="12.75">
      <c r="A29" s="25">
        <v>2120033</v>
      </c>
      <c r="B29" s="26" t="s">
        <v>449</v>
      </c>
      <c r="C29" s="27">
        <v>66388</v>
      </c>
      <c r="D29" s="37">
        <v>11700</v>
      </c>
      <c r="E29" s="28">
        <v>0</v>
      </c>
      <c r="F29" s="117">
        <f t="shared" si="1"/>
        <v>78088</v>
      </c>
      <c r="G29" s="7"/>
      <c r="H29" s="7"/>
      <c r="I29" s="7"/>
      <c r="J29" s="7"/>
      <c r="K29" s="7"/>
      <c r="L29" s="7"/>
      <c r="M29" s="7"/>
      <c r="N29" s="7"/>
      <c r="O29" s="1"/>
    </row>
    <row r="30" spans="1:14" ht="12.75">
      <c r="A30" s="25">
        <v>221004</v>
      </c>
      <c r="B30" s="26" t="s">
        <v>10</v>
      </c>
      <c r="C30" s="27">
        <v>199164</v>
      </c>
      <c r="D30" s="37">
        <v>0</v>
      </c>
      <c r="E30" s="28">
        <v>0</v>
      </c>
      <c r="F30" s="117">
        <f t="shared" si="1"/>
        <v>199164</v>
      </c>
      <c r="G30" s="7"/>
      <c r="H30" s="7"/>
      <c r="I30" s="7"/>
      <c r="J30" s="7"/>
      <c r="K30" s="85"/>
      <c r="L30" s="86"/>
      <c r="M30" s="86"/>
      <c r="N30" s="86"/>
    </row>
    <row r="31" spans="1:11" ht="12.75">
      <c r="A31" s="25">
        <v>222003</v>
      </c>
      <c r="B31" s="26" t="s">
        <v>100</v>
      </c>
      <c r="C31" s="27">
        <v>24895</v>
      </c>
      <c r="D31" s="37">
        <v>0</v>
      </c>
      <c r="E31" s="28">
        <v>0</v>
      </c>
      <c r="F31" s="117">
        <f t="shared" si="1"/>
        <v>24895</v>
      </c>
      <c r="G31" s="7"/>
      <c r="H31" s="7"/>
      <c r="I31" s="7"/>
      <c r="J31" s="7"/>
      <c r="K31" s="1"/>
    </row>
    <row r="32" spans="1:11" ht="12.75">
      <c r="A32" s="25">
        <v>22300101</v>
      </c>
      <c r="B32" s="26" t="s">
        <v>28</v>
      </c>
      <c r="C32" s="27">
        <v>73027</v>
      </c>
      <c r="D32" s="37">
        <v>0</v>
      </c>
      <c r="E32" s="28">
        <v>0</v>
      </c>
      <c r="F32" s="117">
        <f t="shared" si="1"/>
        <v>73027</v>
      </c>
      <c r="G32" s="7"/>
      <c r="H32" s="7"/>
      <c r="I32" s="7"/>
      <c r="J32" s="7"/>
      <c r="K32" s="1"/>
    </row>
    <row r="33" spans="1:11" ht="12.75">
      <c r="A33" s="25">
        <v>22300102</v>
      </c>
      <c r="B33" s="26" t="s">
        <v>29</v>
      </c>
      <c r="C33" s="27">
        <v>26555</v>
      </c>
      <c r="D33" s="37">
        <v>0</v>
      </c>
      <c r="E33" s="28">
        <v>0</v>
      </c>
      <c r="F33" s="117">
        <f t="shared" si="1"/>
        <v>26555</v>
      </c>
      <c r="G33" s="7"/>
      <c r="H33" s="7"/>
      <c r="I33" s="7"/>
      <c r="J33" s="7"/>
      <c r="K33" s="1"/>
    </row>
    <row r="34" spans="1:11" ht="12.75">
      <c r="A34" s="25">
        <v>22300103</v>
      </c>
      <c r="B34" s="26" t="s">
        <v>30</v>
      </c>
      <c r="C34" s="27">
        <v>209122</v>
      </c>
      <c r="D34" s="37">
        <v>0</v>
      </c>
      <c r="E34" s="28">
        <v>0</v>
      </c>
      <c r="F34" s="117">
        <f t="shared" si="1"/>
        <v>209122</v>
      </c>
      <c r="G34" s="7"/>
      <c r="H34" s="7"/>
      <c r="I34" s="7"/>
      <c r="J34" s="7"/>
      <c r="K34" s="1"/>
    </row>
    <row r="35" spans="1:11" ht="12.75">
      <c r="A35" s="25">
        <v>22300104</v>
      </c>
      <c r="B35" s="26" t="s">
        <v>31</v>
      </c>
      <c r="C35" s="27">
        <v>126137</v>
      </c>
      <c r="D35" s="37">
        <v>0</v>
      </c>
      <c r="E35" s="28">
        <v>0</v>
      </c>
      <c r="F35" s="117">
        <f t="shared" si="1"/>
        <v>126137</v>
      </c>
      <c r="G35" s="7"/>
      <c r="H35" s="7"/>
      <c r="I35" s="7"/>
      <c r="J35" s="7"/>
      <c r="K35" s="1"/>
    </row>
    <row r="36" spans="1:11" ht="12.75">
      <c r="A36" s="25">
        <v>22300120</v>
      </c>
      <c r="B36" s="26" t="s">
        <v>65</v>
      </c>
      <c r="C36" s="27">
        <v>18589</v>
      </c>
      <c r="D36" s="37">
        <v>0</v>
      </c>
      <c r="E36" s="28">
        <v>0</v>
      </c>
      <c r="F36" s="117">
        <f t="shared" si="1"/>
        <v>18589</v>
      </c>
      <c r="G36" s="7"/>
      <c r="H36" s="7"/>
      <c r="I36" s="7"/>
      <c r="J36" s="7"/>
      <c r="K36" s="1"/>
    </row>
    <row r="37" spans="1:11" ht="12.75">
      <c r="A37" s="25">
        <v>22300105</v>
      </c>
      <c r="B37" s="26" t="s">
        <v>42</v>
      </c>
      <c r="C37" s="27">
        <v>3319</v>
      </c>
      <c r="D37" s="37">
        <v>0</v>
      </c>
      <c r="E37" s="28">
        <v>0</v>
      </c>
      <c r="F37" s="117">
        <f t="shared" si="1"/>
        <v>3319</v>
      </c>
      <c r="G37" s="7"/>
      <c r="H37" s="7"/>
      <c r="I37" s="7"/>
      <c r="J37" s="7"/>
      <c r="K37" s="1"/>
    </row>
    <row r="38" spans="1:11" ht="12.75">
      <c r="A38" s="42">
        <v>22300116</v>
      </c>
      <c r="B38" s="43" t="s">
        <v>11</v>
      </c>
      <c r="C38" s="44">
        <v>3318</v>
      </c>
      <c r="D38" s="45">
        <v>0</v>
      </c>
      <c r="E38" s="46">
        <v>0</v>
      </c>
      <c r="F38" s="117">
        <f t="shared" si="1"/>
        <v>3318</v>
      </c>
      <c r="G38" s="7"/>
      <c r="H38" s="7"/>
      <c r="I38" s="7"/>
      <c r="J38" s="7"/>
      <c r="K38" s="1"/>
    </row>
    <row r="39" spans="1:11" ht="12.75">
      <c r="A39" s="25">
        <v>22300117</v>
      </c>
      <c r="B39" s="26" t="s">
        <v>12</v>
      </c>
      <c r="C39" s="27">
        <v>23236</v>
      </c>
      <c r="D39" s="37">
        <v>0</v>
      </c>
      <c r="E39" s="28">
        <v>0</v>
      </c>
      <c r="F39" s="117">
        <f t="shared" si="1"/>
        <v>23236</v>
      </c>
      <c r="G39" s="7"/>
      <c r="H39" s="7"/>
      <c r="I39" s="7"/>
      <c r="J39" s="7"/>
      <c r="K39" s="1"/>
    </row>
    <row r="40" spans="1:11" ht="12.75">
      <c r="A40" s="25">
        <v>22300119</v>
      </c>
      <c r="B40" s="26" t="s">
        <v>14</v>
      </c>
      <c r="C40" s="27">
        <v>6639</v>
      </c>
      <c r="D40" s="37">
        <v>0</v>
      </c>
      <c r="E40" s="28">
        <v>0</v>
      </c>
      <c r="F40" s="117">
        <f t="shared" si="1"/>
        <v>6639</v>
      </c>
      <c r="G40" s="7"/>
      <c r="H40" s="7"/>
      <c r="I40" s="7"/>
      <c r="J40" s="7"/>
      <c r="K40" s="1"/>
    </row>
    <row r="41" spans="1:11" ht="12.75">
      <c r="A41" s="25">
        <v>223004</v>
      </c>
      <c r="B41" s="26" t="s">
        <v>13</v>
      </c>
      <c r="C41" s="27">
        <v>830</v>
      </c>
      <c r="D41" s="37">
        <v>0</v>
      </c>
      <c r="E41" s="28">
        <v>0</v>
      </c>
      <c r="F41" s="117">
        <f t="shared" si="1"/>
        <v>830</v>
      </c>
      <c r="G41" s="7"/>
      <c r="H41" s="7"/>
      <c r="I41" s="7"/>
      <c r="J41" s="7"/>
      <c r="K41" s="1"/>
    </row>
    <row r="42" spans="1:11" ht="12.75">
      <c r="A42" s="25">
        <v>22300115</v>
      </c>
      <c r="B42" s="26" t="s">
        <v>15</v>
      </c>
      <c r="C42" s="27">
        <v>29875</v>
      </c>
      <c r="D42" s="37">
        <v>0</v>
      </c>
      <c r="E42" s="28">
        <v>0</v>
      </c>
      <c r="F42" s="117">
        <f t="shared" si="1"/>
        <v>29875</v>
      </c>
      <c r="G42" s="7"/>
      <c r="H42" s="7"/>
      <c r="I42" s="7"/>
      <c r="J42" s="7"/>
      <c r="K42" s="1"/>
    </row>
    <row r="43" spans="1:11" ht="12.75">
      <c r="A43" s="25">
        <v>229005</v>
      </c>
      <c r="B43" s="26" t="s">
        <v>16</v>
      </c>
      <c r="C43" s="27">
        <v>8962</v>
      </c>
      <c r="D43" s="37">
        <v>0</v>
      </c>
      <c r="E43" s="28">
        <v>0</v>
      </c>
      <c r="F43" s="117">
        <f t="shared" si="1"/>
        <v>8962</v>
      </c>
      <c r="G43" s="7"/>
      <c r="H43" s="7"/>
      <c r="I43" s="7"/>
      <c r="J43" s="7"/>
      <c r="K43" s="1"/>
    </row>
    <row r="44" spans="1:11" ht="12.75">
      <c r="A44" s="25">
        <v>292006</v>
      </c>
      <c r="B44" s="26" t="s">
        <v>17</v>
      </c>
      <c r="C44" s="27">
        <v>3319</v>
      </c>
      <c r="D44" s="37">
        <v>0</v>
      </c>
      <c r="E44" s="28">
        <v>0</v>
      </c>
      <c r="F44" s="117">
        <f t="shared" si="1"/>
        <v>3319</v>
      </c>
      <c r="G44" s="7"/>
      <c r="H44" s="7"/>
      <c r="I44" s="7"/>
      <c r="J44" s="7"/>
      <c r="K44" s="1"/>
    </row>
    <row r="45" spans="1:11" ht="12.75">
      <c r="A45" s="25">
        <v>292008</v>
      </c>
      <c r="B45" s="26" t="s">
        <v>18</v>
      </c>
      <c r="C45" s="27">
        <v>23236</v>
      </c>
      <c r="D45" s="37">
        <v>6719</v>
      </c>
      <c r="E45" s="28">
        <v>0</v>
      </c>
      <c r="F45" s="117">
        <f t="shared" si="1"/>
        <v>29955</v>
      </c>
      <c r="G45" s="7"/>
      <c r="H45" s="7"/>
      <c r="I45" s="7"/>
      <c r="J45" s="7"/>
      <c r="K45" s="1"/>
    </row>
    <row r="46" spans="1:11" ht="12.75">
      <c r="A46" s="25">
        <v>292012</v>
      </c>
      <c r="B46" s="26" t="s">
        <v>19</v>
      </c>
      <c r="C46" s="27">
        <v>16597</v>
      </c>
      <c r="D46" s="37">
        <v>0</v>
      </c>
      <c r="E46" s="28">
        <v>0</v>
      </c>
      <c r="F46" s="117">
        <f t="shared" si="1"/>
        <v>16597</v>
      </c>
      <c r="G46" s="7"/>
      <c r="H46" s="7"/>
      <c r="I46" s="7"/>
      <c r="J46" s="7"/>
      <c r="K46" s="1"/>
    </row>
    <row r="47" spans="1:11" ht="12.75">
      <c r="A47" s="38">
        <v>223001</v>
      </c>
      <c r="B47" s="39" t="s">
        <v>20</v>
      </c>
      <c r="C47" s="40">
        <v>16597</v>
      </c>
      <c r="D47" s="41">
        <v>0</v>
      </c>
      <c r="E47" s="78">
        <v>0</v>
      </c>
      <c r="F47" s="117">
        <f t="shared" si="1"/>
        <v>16597</v>
      </c>
      <c r="G47" s="7"/>
      <c r="H47" s="7"/>
      <c r="I47" s="7"/>
      <c r="J47" s="7"/>
      <c r="K47" s="1"/>
    </row>
    <row r="48" spans="1:11" ht="12.75">
      <c r="A48" s="38">
        <v>212001</v>
      </c>
      <c r="B48" s="39" t="s">
        <v>85</v>
      </c>
      <c r="C48" s="40">
        <v>1328</v>
      </c>
      <c r="D48" s="41">
        <v>1936</v>
      </c>
      <c r="E48" s="78">
        <v>0</v>
      </c>
      <c r="F48" s="72">
        <f t="shared" si="1"/>
        <v>3264</v>
      </c>
      <c r="G48" s="7"/>
      <c r="H48" s="7"/>
      <c r="I48" s="7"/>
      <c r="J48" s="7"/>
      <c r="K48" s="1"/>
    </row>
    <row r="49" spans="1:11" ht="12.75">
      <c r="A49" s="38">
        <v>292009</v>
      </c>
      <c r="B49" s="39" t="s">
        <v>122</v>
      </c>
      <c r="C49" s="40">
        <v>0</v>
      </c>
      <c r="D49" s="41">
        <v>10401</v>
      </c>
      <c r="E49" s="78">
        <v>0</v>
      </c>
      <c r="F49" s="72">
        <f t="shared" si="1"/>
        <v>10401</v>
      </c>
      <c r="G49" s="7"/>
      <c r="H49" s="7"/>
      <c r="I49" s="7"/>
      <c r="J49" s="7"/>
      <c r="K49" s="1"/>
    </row>
    <row r="50" spans="1:11" ht="12.75">
      <c r="A50" s="38">
        <v>292017</v>
      </c>
      <c r="B50" s="39" t="s">
        <v>120</v>
      </c>
      <c r="C50" s="40">
        <v>0</v>
      </c>
      <c r="D50" s="41">
        <v>2188</v>
      </c>
      <c r="E50" s="78">
        <v>0</v>
      </c>
      <c r="F50" s="72">
        <f t="shared" si="1"/>
        <v>2188</v>
      </c>
      <c r="G50" s="7"/>
      <c r="H50" s="7"/>
      <c r="I50" s="7"/>
      <c r="J50" s="7"/>
      <c r="K50" s="1"/>
    </row>
    <row r="51" spans="1:11" ht="12.75">
      <c r="A51" s="38"/>
      <c r="B51" s="39"/>
      <c r="C51" s="40"/>
      <c r="D51" s="41"/>
      <c r="E51" s="78"/>
      <c r="F51" s="22"/>
      <c r="G51" s="7"/>
      <c r="H51" s="7"/>
      <c r="I51" s="7"/>
      <c r="J51" s="7"/>
      <c r="K51" s="1"/>
    </row>
    <row r="52" spans="1:11" s="9" customFormat="1" ht="15" thickBot="1">
      <c r="A52" s="69"/>
      <c r="B52" s="118" t="s">
        <v>21</v>
      </c>
      <c r="C52" s="65">
        <f>SUM(C24:C50)</f>
        <v>2997245</v>
      </c>
      <c r="D52" s="70">
        <f>SUM(D24:D50)</f>
        <v>-8056</v>
      </c>
      <c r="E52" s="66">
        <f>SUM(E24:E50)</f>
        <v>0</v>
      </c>
      <c r="F52" s="95">
        <f t="shared" si="1"/>
        <v>2989189</v>
      </c>
      <c r="G52" s="6"/>
      <c r="H52" s="6"/>
      <c r="I52" s="7"/>
      <c r="J52" s="6"/>
      <c r="K52" s="10"/>
    </row>
    <row r="53" spans="1:11" ht="12.75">
      <c r="A53" s="42"/>
      <c r="B53" s="43"/>
      <c r="C53" s="44"/>
      <c r="D53" s="45"/>
      <c r="E53" s="46"/>
      <c r="F53" s="11"/>
      <c r="G53" s="7"/>
      <c r="H53" s="7"/>
      <c r="I53" s="6"/>
      <c r="J53" s="7"/>
      <c r="K53" s="1"/>
    </row>
    <row r="54" spans="1:11" ht="12.75">
      <c r="A54" s="24">
        <v>231000</v>
      </c>
      <c r="B54" s="8" t="s">
        <v>115</v>
      </c>
      <c r="C54" s="15">
        <v>1659696</v>
      </c>
      <c r="D54" s="12">
        <v>0</v>
      </c>
      <c r="E54" s="3">
        <v>-1659696</v>
      </c>
      <c r="F54" s="117">
        <f>C54+D54+E54</f>
        <v>0</v>
      </c>
      <c r="G54" s="7"/>
      <c r="H54" s="7"/>
      <c r="I54" s="7"/>
      <c r="J54" s="7"/>
      <c r="K54" s="1"/>
    </row>
    <row r="55" spans="1:11" s="107" customFormat="1" ht="12.75">
      <c r="A55" s="24">
        <v>233001</v>
      </c>
      <c r="B55" s="8" t="s">
        <v>27</v>
      </c>
      <c r="C55" s="15">
        <v>33194</v>
      </c>
      <c r="D55" s="12">
        <v>0</v>
      </c>
      <c r="E55" s="3">
        <v>200000</v>
      </c>
      <c r="F55" s="117">
        <f>C55+D55+E55</f>
        <v>233194</v>
      </c>
      <c r="G55" s="7"/>
      <c r="H55" s="7"/>
      <c r="I55" s="7"/>
      <c r="J55" s="7"/>
      <c r="K55" s="106"/>
    </row>
    <row r="56" spans="1:11" ht="12.75">
      <c r="A56" s="24">
        <v>231000</v>
      </c>
      <c r="B56" s="8" t="s">
        <v>121</v>
      </c>
      <c r="C56" s="108">
        <v>9958</v>
      </c>
      <c r="D56" s="12">
        <v>0</v>
      </c>
      <c r="E56" s="3">
        <v>30000</v>
      </c>
      <c r="F56" s="117">
        <f>C56+D56+E56</f>
        <v>39958</v>
      </c>
      <c r="G56" s="7"/>
      <c r="H56" s="7"/>
      <c r="I56" s="7"/>
      <c r="J56" s="7"/>
      <c r="K56" s="1"/>
    </row>
    <row r="57" spans="1:11" s="107" customFormat="1" ht="12.75">
      <c r="A57" s="33"/>
      <c r="B57" s="34"/>
      <c r="C57" s="114"/>
      <c r="D57" s="16"/>
      <c r="E57" s="13"/>
      <c r="F57" s="22"/>
      <c r="G57" s="7"/>
      <c r="H57" s="7"/>
      <c r="I57" s="7"/>
      <c r="J57" s="7"/>
      <c r="K57" s="106"/>
    </row>
    <row r="58" spans="1:11" s="84" customFormat="1" ht="15" thickBot="1">
      <c r="A58" s="67"/>
      <c r="B58" s="119" t="s">
        <v>32</v>
      </c>
      <c r="C58" s="18">
        <f>SUM(C54:C56)</f>
        <v>1702848</v>
      </c>
      <c r="D58" s="17">
        <f>SUM(D54:D56)</f>
        <v>0</v>
      </c>
      <c r="E58" s="5">
        <f>SUM(E54:E56)</f>
        <v>-1429696</v>
      </c>
      <c r="F58" s="95">
        <f>C58+D58+E58</f>
        <v>273152</v>
      </c>
      <c r="G58" s="6"/>
      <c r="H58" s="6"/>
      <c r="I58" s="7"/>
      <c r="J58" s="6"/>
      <c r="K58" s="83"/>
    </row>
    <row r="59" spans="1:6" s="127" customFormat="1" ht="14.25">
      <c r="A59" s="128"/>
      <c r="B59" s="129"/>
      <c r="C59" s="124"/>
      <c r="D59" s="124"/>
      <c r="E59" s="124"/>
      <c r="F59" s="6"/>
    </row>
    <row r="60" spans="1:7" s="127" customFormat="1" ht="14.25">
      <c r="A60" s="128"/>
      <c r="B60" s="129"/>
      <c r="C60" s="124"/>
      <c r="D60" s="124"/>
      <c r="E60" s="124"/>
      <c r="F60" s="6"/>
      <c r="G60" s="126"/>
    </row>
    <row r="61" spans="1:7" s="127" customFormat="1" ht="15" thickBot="1">
      <c r="A61" s="128"/>
      <c r="B61" s="129"/>
      <c r="C61" s="124"/>
      <c r="D61" s="124"/>
      <c r="E61" s="124"/>
      <c r="F61" s="6"/>
      <c r="G61" s="126"/>
    </row>
    <row r="62" spans="1:9" s="86" customFormat="1" ht="19.5" customHeight="1">
      <c r="A62" s="111" t="s">
        <v>0</v>
      </c>
      <c r="B62" s="467" t="s">
        <v>1</v>
      </c>
      <c r="C62" s="75" t="s">
        <v>2</v>
      </c>
      <c r="D62" s="463" t="s">
        <v>116</v>
      </c>
      <c r="E62" s="463"/>
      <c r="F62" s="464"/>
      <c r="G62" s="7"/>
      <c r="H62" s="85"/>
      <c r="I62" s="127"/>
    </row>
    <row r="63" spans="1:9" ht="19.5" customHeight="1" thickBot="1">
      <c r="A63" s="113" t="s">
        <v>3</v>
      </c>
      <c r="B63" s="468"/>
      <c r="C63" s="76">
        <v>2009</v>
      </c>
      <c r="D63" s="103" t="s">
        <v>39</v>
      </c>
      <c r="E63" s="104" t="s">
        <v>33</v>
      </c>
      <c r="F63" s="105" t="s">
        <v>40</v>
      </c>
      <c r="G63" s="7"/>
      <c r="H63" s="1"/>
      <c r="I63" s="86"/>
    </row>
    <row r="64" spans="1:7" ht="12.75" customHeight="1">
      <c r="A64" s="146"/>
      <c r="B64" s="147"/>
      <c r="C64" s="148"/>
      <c r="D64" s="149"/>
      <c r="E64" s="150"/>
      <c r="F64" s="151"/>
      <c r="G64" s="85"/>
    </row>
    <row r="65" spans="1:7" ht="12.75">
      <c r="A65" s="24">
        <v>242</v>
      </c>
      <c r="B65" s="8" t="s">
        <v>23</v>
      </c>
      <c r="C65" s="15">
        <v>6639</v>
      </c>
      <c r="D65" s="12">
        <v>0</v>
      </c>
      <c r="E65" s="3">
        <v>0</v>
      </c>
      <c r="F65" s="117">
        <f>C65+D65+E65</f>
        <v>6639</v>
      </c>
      <c r="G65" s="1"/>
    </row>
    <row r="66" spans="1:7" ht="12.75">
      <c r="A66" s="24">
        <v>244</v>
      </c>
      <c r="B66" s="8" t="s">
        <v>24</v>
      </c>
      <c r="C66" s="15">
        <v>11618</v>
      </c>
      <c r="D66" s="12">
        <v>0</v>
      </c>
      <c r="E66" s="3">
        <v>0</v>
      </c>
      <c r="F66" s="117">
        <f>C66+D66+E66</f>
        <v>11618</v>
      </c>
      <c r="G66" s="1"/>
    </row>
    <row r="67" spans="1:254" s="7" customFormat="1" ht="12.75">
      <c r="A67" s="33"/>
      <c r="B67" s="34"/>
      <c r="C67" s="21"/>
      <c r="D67" s="16"/>
      <c r="E67" s="13"/>
      <c r="F67" s="97"/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68" customFormat="1" ht="15" customHeight="1" thickBot="1">
      <c r="A68" s="67"/>
      <c r="B68" s="119" t="s">
        <v>25</v>
      </c>
      <c r="C68" s="18">
        <f>SUM(C65:C66)</f>
        <v>18257</v>
      </c>
      <c r="D68" s="412">
        <f>SUM(D65:D66)</f>
        <v>0</v>
      </c>
      <c r="E68" s="5">
        <f>SUM(E65:E66)</f>
        <v>0</v>
      </c>
      <c r="F68" s="413">
        <f>C68+D68+E68</f>
        <v>18257</v>
      </c>
      <c r="G68" s="414"/>
      <c r="H68" s="10"/>
      <c r="I68" s="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</row>
    <row r="69" spans="1:254" s="68" customFormat="1" ht="15" customHeight="1" thickBot="1">
      <c r="A69" s="152"/>
      <c r="B69" s="153"/>
      <c r="C69" s="154"/>
      <c r="D69" s="155"/>
      <c r="E69" s="156"/>
      <c r="F69" s="115"/>
      <c r="G69" s="15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</row>
    <row r="70" spans="1:9" s="134" customFormat="1" ht="18.75" customHeight="1" thickBot="1">
      <c r="A70" s="135"/>
      <c r="B70" s="136" t="s">
        <v>26</v>
      </c>
      <c r="C70" s="137">
        <f>SUM(C6+C12+C22+C52+C58+C68)</f>
        <v>18053176</v>
      </c>
      <c r="D70" s="138">
        <f>SUM(D6+D12+D22+D52+D58+D68)</f>
        <v>-529520</v>
      </c>
      <c r="E70" s="139">
        <f>SUM(E6+E12+E22+E52+E58+E68)</f>
        <v>-1429696</v>
      </c>
      <c r="F70" s="140">
        <f>SUM(F6+F12+F22+F52+F58+F68)</f>
        <v>16093960</v>
      </c>
      <c r="G70" s="141"/>
      <c r="I70" s="9"/>
    </row>
    <row r="71" spans="1:9" ht="12" customHeight="1">
      <c r="A71" s="92"/>
      <c r="B71" s="93"/>
      <c r="C71" s="94"/>
      <c r="D71" s="20"/>
      <c r="E71" s="32"/>
      <c r="F71" s="22"/>
      <c r="G71" s="1"/>
      <c r="I71" s="134"/>
    </row>
    <row r="72" spans="1:7" ht="12.75">
      <c r="A72" s="24">
        <v>31200103</v>
      </c>
      <c r="B72" s="23" t="s">
        <v>63</v>
      </c>
      <c r="C72" s="15">
        <v>4702151</v>
      </c>
      <c r="D72" s="12">
        <v>-26264</v>
      </c>
      <c r="E72" s="3">
        <v>0</v>
      </c>
      <c r="F72" s="117">
        <f aca="true" t="shared" si="2" ref="F72:F92">C72+D72+E72</f>
        <v>4675887</v>
      </c>
      <c r="G72" s="1"/>
    </row>
    <row r="73" spans="1:7" ht="12.75">
      <c r="A73" s="24">
        <v>31200103</v>
      </c>
      <c r="B73" s="23" t="s">
        <v>64</v>
      </c>
      <c r="C73" s="15">
        <v>222499</v>
      </c>
      <c r="D73" s="12">
        <v>0</v>
      </c>
      <c r="E73" s="3">
        <v>0</v>
      </c>
      <c r="F73" s="117">
        <f t="shared" si="2"/>
        <v>222499</v>
      </c>
      <c r="G73" s="1"/>
    </row>
    <row r="74" spans="1:7" ht="12.75">
      <c r="A74" s="24">
        <v>31200102</v>
      </c>
      <c r="B74" s="23" t="s">
        <v>56</v>
      </c>
      <c r="C74" s="15">
        <v>1228175</v>
      </c>
      <c r="D74" s="12">
        <v>35452</v>
      </c>
      <c r="E74" s="3">
        <v>0</v>
      </c>
      <c r="F74" s="117">
        <f t="shared" si="2"/>
        <v>1263627</v>
      </c>
      <c r="G74" s="1"/>
    </row>
    <row r="75" spans="1:7" ht="12.75">
      <c r="A75" s="24">
        <v>31200101</v>
      </c>
      <c r="B75" s="23" t="s">
        <v>55</v>
      </c>
      <c r="C75" s="15">
        <v>28281</v>
      </c>
      <c r="D75" s="12">
        <v>13270</v>
      </c>
      <c r="E75" s="3">
        <v>0</v>
      </c>
      <c r="F75" s="117">
        <f>C75+D75+E75</f>
        <v>41551</v>
      </c>
      <c r="G75" s="1"/>
    </row>
    <row r="76" spans="1:7" ht="12.75">
      <c r="A76" s="24">
        <v>31200105</v>
      </c>
      <c r="B76" s="23" t="s">
        <v>57</v>
      </c>
      <c r="C76" s="15">
        <v>34090</v>
      </c>
      <c r="D76" s="12">
        <v>-806</v>
      </c>
      <c r="E76" s="3">
        <v>0</v>
      </c>
      <c r="F76" s="117">
        <f t="shared" si="2"/>
        <v>33284</v>
      </c>
      <c r="G76" s="1"/>
    </row>
    <row r="77" spans="1:7" ht="12.75">
      <c r="A77" s="24">
        <v>31200105</v>
      </c>
      <c r="B77" s="23" t="s">
        <v>105</v>
      </c>
      <c r="C77" s="15">
        <v>0</v>
      </c>
      <c r="D77" s="12">
        <v>1890</v>
      </c>
      <c r="E77" s="3">
        <v>0</v>
      </c>
      <c r="F77" s="117">
        <f t="shared" si="2"/>
        <v>1890</v>
      </c>
      <c r="G77" s="1"/>
    </row>
    <row r="78" spans="1:7" ht="12.75">
      <c r="A78" s="24">
        <v>31200106</v>
      </c>
      <c r="B78" s="23" t="s">
        <v>58</v>
      </c>
      <c r="C78" s="15">
        <v>18655</v>
      </c>
      <c r="D78" s="12">
        <v>605</v>
      </c>
      <c r="E78" s="3">
        <v>0</v>
      </c>
      <c r="F78" s="117">
        <f t="shared" si="2"/>
        <v>19260</v>
      </c>
      <c r="G78" s="1"/>
    </row>
    <row r="79" spans="1:7" ht="12.75">
      <c r="A79" s="24">
        <v>31200107</v>
      </c>
      <c r="B79" s="2" t="s">
        <v>59</v>
      </c>
      <c r="C79" s="15">
        <v>34854</v>
      </c>
      <c r="D79" s="12">
        <v>-9819</v>
      </c>
      <c r="E79" s="3">
        <v>0</v>
      </c>
      <c r="F79" s="117">
        <f t="shared" si="2"/>
        <v>25035</v>
      </c>
      <c r="G79" s="1"/>
    </row>
    <row r="80" spans="1:7" ht="12.75">
      <c r="A80" s="33">
        <v>31200116</v>
      </c>
      <c r="B80" s="50" t="s">
        <v>86</v>
      </c>
      <c r="C80" s="21">
        <v>5112</v>
      </c>
      <c r="D80" s="16">
        <v>435</v>
      </c>
      <c r="E80" s="13">
        <v>0</v>
      </c>
      <c r="F80" s="72">
        <f t="shared" si="2"/>
        <v>5547</v>
      </c>
      <c r="G80" s="7"/>
    </row>
    <row r="81" spans="1:7" ht="12.75">
      <c r="A81" s="33">
        <v>31200117</v>
      </c>
      <c r="B81" s="8" t="s">
        <v>101</v>
      </c>
      <c r="C81" s="21">
        <v>12780</v>
      </c>
      <c r="D81" s="16">
        <v>-155</v>
      </c>
      <c r="E81" s="13">
        <v>0</v>
      </c>
      <c r="F81" s="72">
        <f t="shared" si="2"/>
        <v>12625</v>
      </c>
      <c r="G81" s="7"/>
    </row>
    <row r="82" spans="1:7" ht="12.75">
      <c r="A82" s="33">
        <v>31200112</v>
      </c>
      <c r="B82" s="7" t="s">
        <v>87</v>
      </c>
      <c r="C82" s="21">
        <v>14273</v>
      </c>
      <c r="D82" s="16">
        <v>0</v>
      </c>
      <c r="E82" s="13">
        <v>0</v>
      </c>
      <c r="F82" s="72">
        <f t="shared" si="2"/>
        <v>14273</v>
      </c>
      <c r="G82" s="7"/>
    </row>
    <row r="83" spans="1:7" ht="12.75">
      <c r="A83" s="33">
        <v>31200113</v>
      </c>
      <c r="B83" s="122" t="s">
        <v>88</v>
      </c>
      <c r="C83" s="21">
        <v>58089</v>
      </c>
      <c r="D83" s="16">
        <v>0</v>
      </c>
      <c r="E83" s="13">
        <v>0</v>
      </c>
      <c r="F83" s="72">
        <f t="shared" si="2"/>
        <v>58089</v>
      </c>
      <c r="G83" s="7"/>
    </row>
    <row r="84" spans="1:7" ht="12.75">
      <c r="A84" s="33">
        <v>31200115</v>
      </c>
      <c r="B84" s="122" t="s">
        <v>89</v>
      </c>
      <c r="C84" s="21">
        <v>23236</v>
      </c>
      <c r="D84" s="16">
        <v>0</v>
      </c>
      <c r="E84" s="13">
        <v>0</v>
      </c>
      <c r="F84" s="72">
        <f t="shared" si="2"/>
        <v>23236</v>
      </c>
      <c r="G84" s="7"/>
    </row>
    <row r="85" spans="1:7" ht="12.75">
      <c r="A85" s="33">
        <v>31200114</v>
      </c>
      <c r="B85" s="123" t="s">
        <v>90</v>
      </c>
      <c r="C85" s="21">
        <v>13278</v>
      </c>
      <c r="D85" s="16">
        <v>0</v>
      </c>
      <c r="E85" s="13">
        <v>0</v>
      </c>
      <c r="F85" s="72">
        <f t="shared" si="2"/>
        <v>13278</v>
      </c>
      <c r="G85" s="7"/>
    </row>
    <row r="86" spans="1:7" ht="12.75">
      <c r="A86" s="33">
        <v>31200110</v>
      </c>
      <c r="B86" s="8" t="s">
        <v>117</v>
      </c>
      <c r="C86" s="21">
        <v>54770</v>
      </c>
      <c r="D86" s="16">
        <v>0</v>
      </c>
      <c r="E86" s="13">
        <v>0</v>
      </c>
      <c r="F86" s="72">
        <f t="shared" si="2"/>
        <v>54770</v>
      </c>
      <c r="G86" s="7"/>
    </row>
    <row r="87" spans="1:7" ht="12.75">
      <c r="A87" s="33">
        <v>31200108</v>
      </c>
      <c r="B87" s="8" t="s">
        <v>92</v>
      </c>
      <c r="C87" s="21">
        <v>24563</v>
      </c>
      <c r="D87" s="16">
        <v>0</v>
      </c>
      <c r="E87" s="13">
        <v>0</v>
      </c>
      <c r="F87" s="72">
        <f t="shared" si="2"/>
        <v>24563</v>
      </c>
      <c r="G87" s="7"/>
    </row>
    <row r="88" spans="1:7" ht="12.75">
      <c r="A88" s="33">
        <v>31200124</v>
      </c>
      <c r="B88" s="8" t="s">
        <v>93</v>
      </c>
      <c r="C88" s="21">
        <v>996</v>
      </c>
      <c r="D88" s="16">
        <v>0</v>
      </c>
      <c r="E88" s="13">
        <v>0</v>
      </c>
      <c r="F88" s="72">
        <f t="shared" si="2"/>
        <v>996</v>
      </c>
      <c r="G88" s="7"/>
    </row>
    <row r="89" spans="1:7" ht="12.75">
      <c r="A89" s="33">
        <v>31200125</v>
      </c>
      <c r="B89" s="50" t="s">
        <v>110</v>
      </c>
      <c r="C89" s="21">
        <v>8298</v>
      </c>
      <c r="D89" s="16">
        <v>0</v>
      </c>
      <c r="E89" s="13">
        <v>0</v>
      </c>
      <c r="F89" s="72">
        <f t="shared" si="2"/>
        <v>8298</v>
      </c>
      <c r="G89" s="7"/>
    </row>
    <row r="90" spans="1:7" ht="12.75">
      <c r="A90" s="33">
        <v>311000</v>
      </c>
      <c r="B90" s="50" t="s">
        <v>94</v>
      </c>
      <c r="C90" s="21">
        <v>1660</v>
      </c>
      <c r="D90" s="16">
        <v>9952</v>
      </c>
      <c r="E90" s="13">
        <v>0</v>
      </c>
      <c r="F90" s="72">
        <f t="shared" si="2"/>
        <v>11612</v>
      </c>
      <c r="G90" s="7"/>
    </row>
    <row r="91" spans="1:7" ht="12.75">
      <c r="A91" s="33">
        <v>31200122</v>
      </c>
      <c r="B91" s="50" t="s">
        <v>347</v>
      </c>
      <c r="C91" s="21">
        <v>0</v>
      </c>
      <c r="D91" s="16">
        <v>4000</v>
      </c>
      <c r="E91" s="13">
        <v>0</v>
      </c>
      <c r="F91" s="73">
        <f t="shared" si="2"/>
        <v>4000</v>
      </c>
      <c r="G91" s="7"/>
    </row>
    <row r="92" spans="1:7" ht="12.75">
      <c r="A92" s="33">
        <v>311000</v>
      </c>
      <c r="B92" s="8" t="s">
        <v>398</v>
      </c>
      <c r="C92" s="21">
        <v>0</v>
      </c>
      <c r="D92" s="16">
        <v>57295</v>
      </c>
      <c r="E92" s="13">
        <v>0</v>
      </c>
      <c r="F92" s="73">
        <f t="shared" si="2"/>
        <v>57295</v>
      </c>
      <c r="G92" s="7"/>
    </row>
    <row r="93" spans="1:7" ht="12.75">
      <c r="A93" s="33"/>
      <c r="B93" s="50"/>
      <c r="C93" s="21"/>
      <c r="D93" s="16"/>
      <c r="E93" s="13"/>
      <c r="F93" s="73"/>
      <c r="G93" s="7"/>
    </row>
    <row r="94" spans="1:9" s="9" customFormat="1" ht="15" customHeight="1" thickBot="1">
      <c r="A94" s="67"/>
      <c r="B94" s="120" t="s">
        <v>60</v>
      </c>
      <c r="C94" s="18">
        <f>SUM(C72:C92)</f>
        <v>6485760</v>
      </c>
      <c r="D94" s="99">
        <f>SUM(D72:D92)</f>
        <v>85855</v>
      </c>
      <c r="E94" s="5">
        <f>SUM(E72:E92)</f>
        <v>0</v>
      </c>
      <c r="F94" s="95">
        <f>C94+D94+E94</f>
        <v>6571615</v>
      </c>
      <c r="G94" s="98"/>
      <c r="I94" s="2"/>
    </row>
    <row r="95" spans="1:7" s="9" customFormat="1" ht="12" customHeight="1">
      <c r="A95" s="80"/>
      <c r="B95" s="102"/>
      <c r="C95" s="74"/>
      <c r="D95" s="81"/>
      <c r="E95" s="82"/>
      <c r="F95" s="22"/>
      <c r="G95" s="125"/>
    </row>
    <row r="96" spans="1:9" ht="12.75" customHeight="1">
      <c r="A96" s="33">
        <v>322001</v>
      </c>
      <c r="B96" s="50" t="s">
        <v>357</v>
      </c>
      <c r="C96" s="21">
        <v>224922</v>
      </c>
      <c r="D96" s="16">
        <v>0</v>
      </c>
      <c r="E96" s="13">
        <v>0</v>
      </c>
      <c r="F96" s="117">
        <f aca="true" t="shared" si="3" ref="F96:F103">C96+D96+E96</f>
        <v>224922</v>
      </c>
      <c r="G96" s="1"/>
      <c r="I96" s="9"/>
    </row>
    <row r="97" spans="1:9" ht="12.75" customHeight="1">
      <c r="A97" s="33">
        <v>322001</v>
      </c>
      <c r="B97" s="50" t="s">
        <v>356</v>
      </c>
      <c r="C97" s="21">
        <v>1497876</v>
      </c>
      <c r="D97" s="16">
        <v>0</v>
      </c>
      <c r="E97" s="13">
        <v>0</v>
      </c>
      <c r="F97" s="117">
        <f t="shared" si="3"/>
        <v>1497876</v>
      </c>
      <c r="G97" s="1"/>
      <c r="I97" s="9"/>
    </row>
    <row r="98" spans="1:7" ht="12.75" customHeight="1">
      <c r="A98" s="33">
        <v>322001</v>
      </c>
      <c r="B98" s="50" t="s">
        <v>348</v>
      </c>
      <c r="C98" s="21">
        <v>0</v>
      </c>
      <c r="D98" s="16">
        <v>0</v>
      </c>
      <c r="E98" s="13">
        <v>22600</v>
      </c>
      <c r="F98" s="117">
        <f t="shared" si="3"/>
        <v>22600</v>
      </c>
      <c r="G98" s="1"/>
    </row>
    <row r="99" spans="1:7" ht="12.75" customHeight="1">
      <c r="A99" s="33">
        <v>322001</v>
      </c>
      <c r="B99" s="8" t="s">
        <v>353</v>
      </c>
      <c r="C99" s="21">
        <v>0</v>
      </c>
      <c r="D99" s="16">
        <v>0</v>
      </c>
      <c r="E99" s="13">
        <v>65290</v>
      </c>
      <c r="F99" s="117">
        <f t="shared" si="3"/>
        <v>65290</v>
      </c>
      <c r="G99" s="1"/>
    </row>
    <row r="100" spans="1:7" ht="12.75" customHeight="1">
      <c r="A100" s="33">
        <v>322001</v>
      </c>
      <c r="B100" s="8" t="s">
        <v>354</v>
      </c>
      <c r="C100" s="21">
        <v>0</v>
      </c>
      <c r="D100" s="16">
        <v>0</v>
      </c>
      <c r="E100" s="13">
        <v>60820</v>
      </c>
      <c r="F100" s="117">
        <f t="shared" si="3"/>
        <v>60820</v>
      </c>
      <c r="G100" s="1"/>
    </row>
    <row r="101" spans="1:7" ht="12.75" customHeight="1">
      <c r="A101" s="33">
        <v>311000</v>
      </c>
      <c r="B101" s="8" t="s">
        <v>355</v>
      </c>
      <c r="C101" s="21">
        <v>0</v>
      </c>
      <c r="D101" s="16">
        <v>0</v>
      </c>
      <c r="E101" s="13">
        <v>2431</v>
      </c>
      <c r="F101" s="117">
        <f t="shared" si="3"/>
        <v>2431</v>
      </c>
      <c r="G101" s="1"/>
    </row>
    <row r="102" spans="1:7" ht="12.75" customHeight="1">
      <c r="A102" s="33"/>
      <c r="B102" s="50"/>
      <c r="C102" s="21"/>
      <c r="D102" s="16"/>
      <c r="E102" s="13"/>
      <c r="F102" s="97"/>
      <c r="G102" s="1"/>
    </row>
    <row r="103" spans="1:9" s="9" customFormat="1" ht="15" customHeight="1" thickBot="1">
      <c r="A103" s="67"/>
      <c r="B103" s="120" t="s">
        <v>61</v>
      </c>
      <c r="C103" s="18">
        <f>SUM(C96:C101)</f>
        <v>1722798</v>
      </c>
      <c r="D103" s="17">
        <f>SUM(D96:D101)</f>
        <v>0</v>
      </c>
      <c r="E103" s="5">
        <f>SUM(E96:E101)</f>
        <v>151141</v>
      </c>
      <c r="F103" s="95">
        <f t="shared" si="3"/>
        <v>1873939</v>
      </c>
      <c r="G103" s="10"/>
      <c r="I103" s="2"/>
    </row>
    <row r="104" spans="1:9" ht="12" customHeight="1">
      <c r="A104" s="48"/>
      <c r="B104" s="49"/>
      <c r="C104" s="51"/>
      <c r="D104" s="63"/>
      <c r="E104" s="56"/>
      <c r="F104" s="97"/>
      <c r="G104" s="1"/>
      <c r="I104" s="9"/>
    </row>
    <row r="105" spans="1:9" s="162" customFormat="1" ht="21.75" customHeight="1" thickBot="1">
      <c r="A105" s="471" t="s">
        <v>47</v>
      </c>
      <c r="B105" s="472"/>
      <c r="C105" s="160">
        <f>C70+C94+C103</f>
        <v>26261734</v>
      </c>
      <c r="D105" s="214">
        <f>D70+D94+D103</f>
        <v>-443665</v>
      </c>
      <c r="E105" s="215">
        <f>E70+E94+E103</f>
        <v>-1278555</v>
      </c>
      <c r="F105" s="213">
        <f>F70+F94+F103</f>
        <v>24539514</v>
      </c>
      <c r="G105" s="161"/>
      <c r="I105" s="2"/>
    </row>
    <row r="106" spans="1:9" s="9" customFormat="1" ht="15" customHeight="1">
      <c r="A106" s="159"/>
      <c r="B106" s="159"/>
      <c r="C106" s="157"/>
      <c r="D106" s="157"/>
      <c r="E106" s="157"/>
      <c r="F106" s="157"/>
      <c r="G106" s="6"/>
      <c r="H106" s="10"/>
      <c r="I106" s="162"/>
    </row>
    <row r="107" spans="1:8" s="9" customFormat="1" ht="15" customHeight="1">
      <c r="A107" s="159"/>
      <c r="B107" s="159"/>
      <c r="C107" s="157"/>
      <c r="D107" s="157"/>
      <c r="E107" s="157"/>
      <c r="F107" s="157"/>
      <c r="G107" s="6"/>
      <c r="H107" s="10"/>
    </row>
    <row r="108" spans="1:8" s="9" customFormat="1" ht="15" customHeight="1">
      <c r="A108" s="159"/>
      <c r="B108" s="159"/>
      <c r="C108" s="157"/>
      <c r="D108" s="157"/>
      <c r="E108" s="157"/>
      <c r="F108" s="157"/>
      <c r="G108" s="6"/>
      <c r="H108" s="10"/>
    </row>
    <row r="109" spans="1:8" s="9" customFormat="1" ht="15" customHeight="1">
      <c r="A109" s="159"/>
      <c r="B109" s="159"/>
      <c r="C109" s="157"/>
      <c r="D109" s="157"/>
      <c r="E109" s="157"/>
      <c r="F109" s="157"/>
      <c r="G109" s="6"/>
      <c r="H109" s="10"/>
    </row>
    <row r="110" spans="1:8" s="9" customFormat="1" ht="15" customHeight="1">
      <c r="A110" s="159"/>
      <c r="B110" s="159"/>
      <c r="C110" s="157"/>
      <c r="D110" s="157"/>
      <c r="E110" s="157"/>
      <c r="F110" s="157"/>
      <c r="G110" s="6"/>
      <c r="H110" s="10"/>
    </row>
    <row r="111" spans="1:8" s="9" customFormat="1" ht="15" customHeight="1">
      <c r="A111" s="159"/>
      <c r="B111" s="159"/>
      <c r="C111" s="157"/>
      <c r="D111" s="157"/>
      <c r="E111" s="157"/>
      <c r="F111" s="157"/>
      <c r="G111" s="6"/>
      <c r="H111" s="10"/>
    </row>
    <row r="112" spans="1:8" s="9" customFormat="1" ht="15" customHeight="1">
      <c r="A112" s="159"/>
      <c r="B112" s="159"/>
      <c r="C112" s="157"/>
      <c r="D112" s="157"/>
      <c r="E112" s="157"/>
      <c r="F112" s="157"/>
      <c r="G112" s="6"/>
      <c r="H112" s="10"/>
    </row>
    <row r="113" spans="1:8" s="9" customFormat="1" ht="15" customHeight="1">
      <c r="A113" s="159"/>
      <c r="B113" s="159"/>
      <c r="C113" s="157"/>
      <c r="D113" s="157"/>
      <c r="E113" s="157"/>
      <c r="F113" s="157"/>
      <c r="G113" s="6"/>
      <c r="H113" s="10"/>
    </row>
    <row r="114" spans="1:8" s="9" customFormat="1" ht="15" customHeight="1">
      <c r="A114" s="159"/>
      <c r="B114" s="159"/>
      <c r="C114" s="157"/>
      <c r="D114" s="157"/>
      <c r="E114" s="157"/>
      <c r="F114" s="157"/>
      <c r="G114" s="6"/>
      <c r="H114" s="10"/>
    </row>
    <row r="115" spans="1:8" s="9" customFormat="1" ht="15" customHeight="1" thickBot="1">
      <c r="A115" s="159"/>
      <c r="B115" s="159"/>
      <c r="C115" s="157"/>
      <c r="D115" s="157"/>
      <c r="E115" s="157"/>
      <c r="F115" s="157"/>
      <c r="G115" s="6"/>
      <c r="H115" s="10"/>
    </row>
    <row r="116" spans="1:8" s="9" customFormat="1" ht="19.5" customHeight="1">
      <c r="A116" s="111" t="s">
        <v>0</v>
      </c>
      <c r="B116" s="467" t="s">
        <v>1</v>
      </c>
      <c r="C116" s="75" t="s">
        <v>2</v>
      </c>
      <c r="D116" s="463" t="s">
        <v>116</v>
      </c>
      <c r="E116" s="463"/>
      <c r="F116" s="464"/>
      <c r="G116" s="6"/>
      <c r="H116" s="10"/>
    </row>
    <row r="117" spans="1:8" s="9" customFormat="1" ht="18" customHeight="1" thickBot="1">
      <c r="A117" s="113" t="s">
        <v>3</v>
      </c>
      <c r="B117" s="468"/>
      <c r="C117" s="76">
        <v>2009</v>
      </c>
      <c r="D117" s="103" t="s">
        <v>39</v>
      </c>
      <c r="E117" s="104" t="s">
        <v>33</v>
      </c>
      <c r="F117" s="105" t="s">
        <v>40</v>
      </c>
      <c r="G117" s="6"/>
      <c r="H117" s="10"/>
    </row>
    <row r="118" spans="1:7" s="9" customFormat="1" ht="12" customHeight="1">
      <c r="A118" s="101"/>
      <c r="B118" s="14"/>
      <c r="C118" s="22"/>
      <c r="D118" s="19"/>
      <c r="E118" s="77"/>
      <c r="F118" s="22"/>
      <c r="G118" s="158"/>
    </row>
    <row r="119" spans="1:9" ht="12.75">
      <c r="A119" s="24"/>
      <c r="B119" s="23" t="s">
        <v>66</v>
      </c>
      <c r="C119" s="15">
        <v>51119</v>
      </c>
      <c r="D119" s="12">
        <v>0</v>
      </c>
      <c r="E119" s="3">
        <v>0</v>
      </c>
      <c r="F119" s="117">
        <f>C119+D119+E119</f>
        <v>51119</v>
      </c>
      <c r="G119" s="1"/>
      <c r="I119" s="9"/>
    </row>
    <row r="120" spans="1:7" ht="12.75">
      <c r="A120" s="33"/>
      <c r="B120" s="50" t="s">
        <v>67</v>
      </c>
      <c r="C120" s="21">
        <v>293965</v>
      </c>
      <c r="D120" s="12">
        <v>0</v>
      </c>
      <c r="E120" s="3">
        <v>0</v>
      </c>
      <c r="F120" s="117">
        <f>C120+D120+E120</f>
        <v>293965</v>
      </c>
      <c r="G120" s="1"/>
    </row>
    <row r="121" spans="1:7" ht="12.75" customHeight="1">
      <c r="A121" s="33"/>
      <c r="B121" s="50" t="s">
        <v>37</v>
      </c>
      <c r="C121" s="21">
        <v>572429</v>
      </c>
      <c r="D121" s="12">
        <v>0</v>
      </c>
      <c r="E121" s="3">
        <f>SUM(E119:E120)</f>
        <v>0</v>
      </c>
      <c r="F121" s="117">
        <f>C121+D121+E121</f>
        <v>572429</v>
      </c>
      <c r="G121" s="1"/>
    </row>
    <row r="122" spans="1:7" ht="12.75" customHeight="1">
      <c r="A122" s="33"/>
      <c r="B122" s="50"/>
      <c r="C122" s="21"/>
      <c r="D122" s="16"/>
      <c r="E122" s="13"/>
      <c r="F122" s="97"/>
      <c r="G122" s="1"/>
    </row>
    <row r="123" spans="1:9" s="9" customFormat="1" ht="15.75" customHeight="1" thickBot="1">
      <c r="A123" s="67"/>
      <c r="B123" s="120" t="s">
        <v>80</v>
      </c>
      <c r="C123" s="95">
        <f>SUM(C119:C121)</f>
        <v>917513</v>
      </c>
      <c r="D123" s="17">
        <f>SUM(D119:D121)</f>
        <v>0</v>
      </c>
      <c r="E123" s="5">
        <f>SUM(E119:E121)</f>
        <v>0</v>
      </c>
      <c r="F123" s="95">
        <f>C123+D123+E123</f>
        <v>917513</v>
      </c>
      <c r="G123" s="10"/>
      <c r="I123" s="2"/>
    </row>
    <row r="124" spans="1:9" ht="12" customHeight="1">
      <c r="A124" s="62"/>
      <c r="B124" s="49"/>
      <c r="C124" s="71"/>
      <c r="D124" s="63"/>
      <c r="E124" s="56"/>
      <c r="F124" s="97"/>
      <c r="G124" s="1"/>
      <c r="I124" s="9"/>
    </row>
    <row r="125" spans="1:9" s="90" customFormat="1" ht="18" customHeight="1" thickBot="1">
      <c r="A125" s="471" t="s">
        <v>44</v>
      </c>
      <c r="B125" s="472"/>
      <c r="C125" s="282">
        <f>C105+C123</f>
        <v>27179247</v>
      </c>
      <c r="D125" s="283">
        <f>D105+D123</f>
        <v>-443665</v>
      </c>
      <c r="E125" s="284">
        <f>E105+E123</f>
        <v>-1278555</v>
      </c>
      <c r="F125" s="282">
        <f>F105+F123</f>
        <v>25457027</v>
      </c>
      <c r="G125" s="89"/>
      <c r="I125" s="2"/>
    </row>
    <row r="126" spans="1:7" s="90" customFormat="1" ht="18" customHeight="1">
      <c r="A126" s="163"/>
      <c r="B126" s="164"/>
      <c r="C126" s="166"/>
      <c r="D126" s="167"/>
      <c r="E126" s="168"/>
      <c r="F126" s="166"/>
      <c r="G126" s="89"/>
    </row>
    <row r="127" spans="1:9" ht="15.75">
      <c r="A127" s="24"/>
      <c r="B127" s="88" t="s">
        <v>41</v>
      </c>
      <c r="C127" s="96"/>
      <c r="D127" s="91"/>
      <c r="E127" s="87"/>
      <c r="F127" s="72"/>
      <c r="G127" s="1"/>
      <c r="I127" s="90"/>
    </row>
    <row r="128" spans="1:7" ht="15.75">
      <c r="A128" s="24"/>
      <c r="B128" s="88"/>
      <c r="C128" s="96"/>
      <c r="D128" s="165"/>
      <c r="E128" s="87"/>
      <c r="F128" s="100"/>
      <c r="G128" s="1"/>
    </row>
    <row r="129" spans="1:7" ht="12.75" customHeight="1">
      <c r="A129" s="25">
        <v>45400001</v>
      </c>
      <c r="B129" s="26" t="s">
        <v>22</v>
      </c>
      <c r="C129" s="27">
        <v>0</v>
      </c>
      <c r="D129" s="143">
        <v>0</v>
      </c>
      <c r="E129" s="3">
        <v>613710</v>
      </c>
      <c r="F129" s="117">
        <f aca="true" t="shared" si="4" ref="F129:F134">C129+D129+E129</f>
        <v>613710</v>
      </c>
      <c r="G129" s="1"/>
    </row>
    <row r="130" spans="1:7" ht="12.75" customHeight="1">
      <c r="A130" s="25">
        <v>45400001</v>
      </c>
      <c r="B130" s="26" t="s">
        <v>99</v>
      </c>
      <c r="C130" s="27">
        <v>995818</v>
      </c>
      <c r="D130" s="131">
        <v>0</v>
      </c>
      <c r="E130" s="130">
        <v>5758684</v>
      </c>
      <c r="F130" s="117">
        <f t="shared" si="4"/>
        <v>6754502</v>
      </c>
      <c r="G130" s="1"/>
    </row>
    <row r="131" spans="1:7" ht="12.75" customHeight="1">
      <c r="A131" s="24">
        <v>513002</v>
      </c>
      <c r="B131" s="8" t="s">
        <v>102</v>
      </c>
      <c r="C131" s="15">
        <v>175197</v>
      </c>
      <c r="D131" s="132">
        <v>0</v>
      </c>
      <c r="E131" s="142">
        <v>-46724</v>
      </c>
      <c r="F131" s="117">
        <f t="shared" si="4"/>
        <v>128473</v>
      </c>
      <c r="G131" s="1"/>
    </row>
    <row r="132" spans="1:254" s="7" customFormat="1" ht="12.75" customHeight="1">
      <c r="A132" s="38">
        <v>513002</v>
      </c>
      <c r="B132" s="39" t="s">
        <v>114</v>
      </c>
      <c r="C132" s="40">
        <v>0</v>
      </c>
      <c r="D132" s="144">
        <v>0</v>
      </c>
      <c r="E132" s="145">
        <v>3492000</v>
      </c>
      <c r="F132" s="117">
        <f t="shared" si="4"/>
        <v>3492000</v>
      </c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7" customFormat="1" ht="12.75" customHeight="1">
      <c r="A133" s="38"/>
      <c r="B133" s="39"/>
      <c r="C133" s="40"/>
      <c r="D133" s="144"/>
      <c r="E133" s="145"/>
      <c r="F133" s="97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68" customFormat="1" ht="14.25" customHeight="1" thickBot="1">
      <c r="A134" s="469" t="s">
        <v>43</v>
      </c>
      <c r="B134" s="470"/>
      <c r="C134" s="65">
        <f>SUM(C129:C132)</f>
        <v>1171015</v>
      </c>
      <c r="D134" s="133">
        <f>SUM(D129:D132)</f>
        <v>0</v>
      </c>
      <c r="E134" s="170">
        <f>SUM(E129:E132)</f>
        <v>9817670</v>
      </c>
      <c r="F134" s="95">
        <f t="shared" si="4"/>
        <v>10988685</v>
      </c>
      <c r="G134" s="10"/>
      <c r="H134" s="9"/>
      <c r="I134" s="2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</row>
    <row r="135" spans="1:9" ht="18" customHeight="1" thickBot="1">
      <c r="A135" s="48"/>
      <c r="B135" s="55"/>
      <c r="C135" s="51"/>
      <c r="D135" s="169"/>
      <c r="E135" s="171"/>
      <c r="F135" s="22"/>
      <c r="G135" s="1"/>
      <c r="I135" s="9"/>
    </row>
    <row r="136" spans="1:256" s="110" customFormat="1" ht="24.75" customHeight="1" thickBot="1">
      <c r="A136" s="465" t="s">
        <v>45</v>
      </c>
      <c r="B136" s="466"/>
      <c r="C136" s="278">
        <f>C125+C134</f>
        <v>28350262</v>
      </c>
      <c r="D136" s="279">
        <f>D125+D134</f>
        <v>-443665</v>
      </c>
      <c r="E136" s="280">
        <f>E125+E134</f>
        <v>8539115</v>
      </c>
      <c r="F136" s="281">
        <f>F125+F134</f>
        <v>36445712</v>
      </c>
      <c r="G136" s="173"/>
      <c r="H136" s="174"/>
      <c r="I136" s="121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74"/>
      <c r="AS136" s="174"/>
      <c r="AT136" s="174"/>
      <c r="AU136" s="174"/>
      <c r="AV136" s="174"/>
      <c r="AW136" s="174"/>
      <c r="AX136" s="174"/>
      <c r="AY136" s="174"/>
      <c r="AZ136" s="174"/>
      <c r="BA136" s="174"/>
      <c r="BB136" s="174"/>
      <c r="BC136" s="174"/>
      <c r="BD136" s="174"/>
      <c r="BE136" s="174"/>
      <c r="BF136" s="174"/>
      <c r="BG136" s="174"/>
      <c r="BH136" s="174"/>
      <c r="BI136" s="174"/>
      <c r="BJ136" s="174"/>
      <c r="BK136" s="174"/>
      <c r="BL136" s="174"/>
      <c r="BM136" s="174"/>
      <c r="BN136" s="174"/>
      <c r="BO136" s="174"/>
      <c r="BP136" s="174"/>
      <c r="BQ136" s="174"/>
      <c r="BR136" s="174"/>
      <c r="BS136" s="174"/>
      <c r="BT136" s="174"/>
      <c r="BU136" s="174"/>
      <c r="BV136" s="174"/>
      <c r="BW136" s="174"/>
      <c r="BX136" s="174"/>
      <c r="BY136" s="174"/>
      <c r="BZ136" s="174"/>
      <c r="CA136" s="174"/>
      <c r="CB136" s="174"/>
      <c r="CC136" s="174"/>
      <c r="CD136" s="174"/>
      <c r="CE136" s="174"/>
      <c r="CF136" s="174"/>
      <c r="CG136" s="174"/>
      <c r="CH136" s="174"/>
      <c r="CI136" s="174"/>
      <c r="CJ136" s="174"/>
      <c r="CK136" s="174"/>
      <c r="CL136" s="174"/>
      <c r="CM136" s="174"/>
      <c r="CN136" s="174"/>
      <c r="CO136" s="174"/>
      <c r="CP136" s="174"/>
      <c r="CQ136" s="174"/>
      <c r="CR136" s="174"/>
      <c r="CS136" s="174"/>
      <c r="CT136" s="174"/>
      <c r="CU136" s="174"/>
      <c r="CV136" s="174"/>
      <c r="CW136" s="174"/>
      <c r="CX136" s="174"/>
      <c r="CY136" s="174"/>
      <c r="CZ136" s="174"/>
      <c r="DA136" s="174"/>
      <c r="DB136" s="174"/>
      <c r="DC136" s="174"/>
      <c r="DD136" s="174"/>
      <c r="DE136" s="174"/>
      <c r="DF136" s="174"/>
      <c r="DG136" s="174"/>
      <c r="DH136" s="174"/>
      <c r="DI136" s="174"/>
      <c r="DJ136" s="174"/>
      <c r="DK136" s="174"/>
      <c r="DL136" s="174"/>
      <c r="DM136" s="174"/>
      <c r="DN136" s="174"/>
      <c r="DO136" s="174"/>
      <c r="DP136" s="174"/>
      <c r="DQ136" s="174"/>
      <c r="DR136" s="174"/>
      <c r="DS136" s="174"/>
      <c r="DT136" s="174"/>
      <c r="DU136" s="174"/>
      <c r="DV136" s="174"/>
      <c r="DW136" s="174"/>
      <c r="DX136" s="174"/>
      <c r="DY136" s="174"/>
      <c r="DZ136" s="174"/>
      <c r="EA136" s="174"/>
      <c r="EB136" s="174"/>
      <c r="EC136" s="174"/>
      <c r="ED136" s="174"/>
      <c r="EE136" s="174"/>
      <c r="EF136" s="174"/>
      <c r="EG136" s="174"/>
      <c r="EH136" s="174"/>
      <c r="EI136" s="174"/>
      <c r="EJ136" s="174"/>
      <c r="EK136" s="174"/>
      <c r="EL136" s="174"/>
      <c r="EM136" s="174"/>
      <c r="EN136" s="174"/>
      <c r="EO136" s="174"/>
      <c r="EP136" s="174"/>
      <c r="EQ136" s="174"/>
      <c r="ER136" s="174"/>
      <c r="ES136" s="174"/>
      <c r="ET136" s="174"/>
      <c r="EU136" s="174"/>
      <c r="EV136" s="174"/>
      <c r="EW136" s="174"/>
      <c r="EX136" s="174"/>
      <c r="EY136" s="174"/>
      <c r="EZ136" s="174"/>
      <c r="FA136" s="174"/>
      <c r="FB136" s="174"/>
      <c r="FC136" s="174"/>
      <c r="FD136" s="174"/>
      <c r="FE136" s="174"/>
      <c r="FF136" s="174"/>
      <c r="FG136" s="174"/>
      <c r="FH136" s="174"/>
      <c r="FI136" s="174"/>
      <c r="FJ136" s="174"/>
      <c r="FK136" s="174"/>
      <c r="FL136" s="174"/>
      <c r="FM136" s="174"/>
      <c r="FN136" s="174"/>
      <c r="FO136" s="174"/>
      <c r="FP136" s="174"/>
      <c r="FQ136" s="174"/>
      <c r="FR136" s="174"/>
      <c r="FS136" s="174"/>
      <c r="FT136" s="174"/>
      <c r="FU136" s="174"/>
      <c r="FV136" s="174"/>
      <c r="FW136" s="174"/>
      <c r="FX136" s="174"/>
      <c r="FY136" s="174"/>
      <c r="FZ136" s="174"/>
      <c r="GA136" s="174"/>
      <c r="GB136" s="174"/>
      <c r="GC136" s="174"/>
      <c r="GD136" s="174"/>
      <c r="GE136" s="174"/>
      <c r="GF136" s="174"/>
      <c r="GG136" s="174"/>
      <c r="GH136" s="174"/>
      <c r="GI136" s="174"/>
      <c r="GJ136" s="174"/>
      <c r="GK136" s="174"/>
      <c r="GL136" s="174"/>
      <c r="GM136" s="174"/>
      <c r="GN136" s="174"/>
      <c r="GO136" s="174"/>
      <c r="GP136" s="174"/>
      <c r="GQ136" s="174"/>
      <c r="GR136" s="174"/>
      <c r="GS136" s="174"/>
      <c r="GT136" s="174"/>
      <c r="GU136" s="174"/>
      <c r="GV136" s="174"/>
      <c r="GW136" s="174"/>
      <c r="GX136" s="174"/>
      <c r="GY136" s="174"/>
      <c r="GZ136" s="174"/>
      <c r="HA136" s="174"/>
      <c r="HB136" s="174"/>
      <c r="HC136" s="174"/>
      <c r="HD136" s="174"/>
      <c r="HE136" s="174"/>
      <c r="HF136" s="174"/>
      <c r="HG136" s="174"/>
      <c r="HH136" s="174"/>
      <c r="HI136" s="174"/>
      <c r="HJ136" s="174"/>
      <c r="HK136" s="174"/>
      <c r="HL136" s="174"/>
      <c r="HM136" s="174"/>
      <c r="HN136" s="174"/>
      <c r="HO136" s="174"/>
      <c r="HP136" s="174"/>
      <c r="HQ136" s="174"/>
      <c r="HR136" s="174"/>
      <c r="HS136" s="174"/>
      <c r="HT136" s="174"/>
      <c r="HU136" s="174"/>
      <c r="HV136" s="174"/>
      <c r="HW136" s="174"/>
      <c r="HX136" s="174"/>
      <c r="HY136" s="174"/>
      <c r="HZ136" s="174"/>
      <c r="IA136" s="174"/>
      <c r="IB136" s="174"/>
      <c r="IC136" s="174"/>
      <c r="ID136" s="174"/>
      <c r="IE136" s="174"/>
      <c r="IF136" s="174"/>
      <c r="IG136" s="174"/>
      <c r="IH136" s="174"/>
      <c r="II136" s="174"/>
      <c r="IJ136" s="174"/>
      <c r="IK136" s="174"/>
      <c r="IL136" s="174"/>
      <c r="IM136" s="174"/>
      <c r="IN136" s="174"/>
      <c r="IO136" s="174"/>
      <c r="IP136" s="174"/>
      <c r="IQ136" s="174"/>
      <c r="IR136" s="174"/>
      <c r="IS136" s="174"/>
      <c r="IT136" s="174"/>
      <c r="IU136" s="174"/>
      <c r="IV136" s="174"/>
    </row>
    <row r="137" spans="1:11" ht="16.5">
      <c r="A137" s="47"/>
      <c r="B137" s="7"/>
      <c r="C137" s="4"/>
      <c r="D137" s="4"/>
      <c r="E137" s="4"/>
      <c r="F137" s="6"/>
      <c r="G137" s="172"/>
      <c r="H137" s="121"/>
      <c r="I137" s="174"/>
      <c r="J137" s="121"/>
      <c r="K137" s="121"/>
    </row>
    <row r="138" spans="1:7" ht="12.75">
      <c r="A138" s="47"/>
      <c r="B138" s="7"/>
      <c r="C138" s="4"/>
      <c r="D138" s="4"/>
      <c r="E138" s="4"/>
      <c r="F138" s="6"/>
      <c r="G138" s="1"/>
    </row>
    <row r="139" spans="1:7" ht="12.75" customHeight="1">
      <c r="A139" s="47"/>
      <c r="B139" s="7"/>
      <c r="C139" s="4"/>
      <c r="D139" s="4"/>
      <c r="E139" s="4"/>
      <c r="F139" s="216"/>
      <c r="G139" s="1"/>
    </row>
    <row r="140" spans="1:7" ht="12.75">
      <c r="A140" s="47"/>
      <c r="B140" s="7"/>
      <c r="C140" s="4"/>
      <c r="D140" s="4"/>
      <c r="E140" s="4"/>
      <c r="F140" s="6"/>
      <c r="G140" s="1"/>
    </row>
    <row r="141" spans="1:7" ht="12.75">
      <c r="A141" s="47"/>
      <c r="B141" s="7"/>
      <c r="C141" s="4"/>
      <c r="D141" s="4"/>
      <c r="E141" s="4"/>
      <c r="F141" s="6"/>
      <c r="G141" s="1"/>
    </row>
    <row r="142" spans="1:7" ht="12.75">
      <c r="A142" s="47"/>
      <c r="B142" s="7"/>
      <c r="C142" s="4"/>
      <c r="D142" s="4"/>
      <c r="E142" s="4"/>
      <c r="F142" s="6"/>
      <c r="G142" s="1"/>
    </row>
    <row r="143" spans="1:7" ht="12.75">
      <c r="A143" s="47"/>
      <c r="B143" s="7"/>
      <c r="C143" s="4"/>
      <c r="D143" s="4"/>
      <c r="E143" s="4"/>
      <c r="F143" s="6"/>
      <c r="G143" s="1"/>
    </row>
    <row r="144" spans="1:7" ht="12.75">
      <c r="A144" s="47"/>
      <c r="B144" s="7"/>
      <c r="C144" s="4"/>
      <c r="D144" s="4"/>
      <c r="E144" s="4"/>
      <c r="F144" s="6"/>
      <c r="G144" s="1"/>
    </row>
    <row r="145" spans="1:7" ht="12.75">
      <c r="A145" s="47"/>
      <c r="B145" s="7"/>
      <c r="C145" s="4"/>
      <c r="D145" s="4"/>
      <c r="E145" s="4"/>
      <c r="F145" s="6"/>
      <c r="G145" s="1"/>
    </row>
    <row r="146" spans="1:7" ht="12.75">
      <c r="A146" s="47"/>
      <c r="B146" s="7"/>
      <c r="C146" s="4"/>
      <c r="D146" s="4"/>
      <c r="E146" s="4"/>
      <c r="F146" s="6"/>
      <c r="G146" s="1"/>
    </row>
    <row r="147" spans="1:7" ht="12.75">
      <c r="A147" s="47"/>
      <c r="B147" s="7"/>
      <c r="C147" s="4"/>
      <c r="D147" s="4"/>
      <c r="E147" s="4"/>
      <c r="F147" s="6"/>
      <c r="G147" s="1"/>
    </row>
    <row r="148" spans="1:7" ht="12.75">
      <c r="A148" s="47"/>
      <c r="B148" s="7"/>
      <c r="C148" s="4"/>
      <c r="D148" s="4"/>
      <c r="E148" s="4"/>
      <c r="F148" s="6"/>
      <c r="G148" s="1"/>
    </row>
    <row r="149" spans="1:7" ht="12.75">
      <c r="A149" s="47"/>
      <c r="B149" s="7"/>
      <c r="C149" s="4"/>
      <c r="D149" s="4"/>
      <c r="E149" s="4"/>
      <c r="F149" s="6"/>
      <c r="G149" s="1"/>
    </row>
    <row r="150" spans="1:7" ht="12.75">
      <c r="A150" s="47"/>
      <c r="B150" s="7"/>
      <c r="C150" s="4"/>
      <c r="D150" s="4"/>
      <c r="E150" s="4"/>
      <c r="F150" s="6"/>
      <c r="G150" s="1"/>
    </row>
    <row r="151" spans="1:7" ht="12.75">
      <c r="A151" s="47"/>
      <c r="B151" s="7"/>
      <c r="C151" s="4"/>
      <c r="D151" s="4"/>
      <c r="E151" s="4"/>
      <c r="F151" s="6"/>
      <c r="G151" s="1"/>
    </row>
    <row r="152" spans="1:7" ht="12.75">
      <c r="A152" s="47"/>
      <c r="B152" s="7"/>
      <c r="C152" s="4"/>
      <c r="D152" s="4"/>
      <c r="E152" s="4"/>
      <c r="F152" s="6"/>
      <c r="G152" s="1"/>
    </row>
    <row r="153" spans="1:7" ht="12.75">
      <c r="A153" s="47"/>
      <c r="B153" s="7"/>
      <c r="C153" s="4"/>
      <c r="D153" s="4"/>
      <c r="E153" s="4"/>
      <c r="F153" s="6"/>
      <c r="G153" s="1"/>
    </row>
    <row r="154" spans="1:7" ht="12.75">
      <c r="A154" s="47"/>
      <c r="B154" s="7"/>
      <c r="C154" s="4"/>
      <c r="D154" s="4"/>
      <c r="E154" s="4"/>
      <c r="F154" s="6"/>
      <c r="G154" s="1"/>
    </row>
    <row r="155" spans="1:7" ht="12.75">
      <c r="A155" s="47"/>
      <c r="B155" s="7"/>
      <c r="C155" s="4"/>
      <c r="D155" s="4"/>
      <c r="E155" s="4"/>
      <c r="F155" s="6"/>
      <c r="G155" s="1"/>
    </row>
    <row r="156" spans="1:7" ht="12.75">
      <c r="A156" s="47"/>
      <c r="B156" s="7"/>
      <c r="C156" s="4"/>
      <c r="D156" s="4"/>
      <c r="E156" s="4"/>
      <c r="F156" s="6"/>
      <c r="G156" s="1"/>
    </row>
    <row r="157" spans="1:7" ht="12.75">
      <c r="A157" s="47"/>
      <c r="B157" s="7"/>
      <c r="C157" s="4"/>
      <c r="D157" s="4"/>
      <c r="E157" s="4"/>
      <c r="F157" s="6"/>
      <c r="G157" s="1"/>
    </row>
    <row r="158" spans="1:7" ht="12.75">
      <c r="A158" s="47"/>
      <c r="B158" s="7"/>
      <c r="C158" s="4"/>
      <c r="D158" s="4"/>
      <c r="E158" s="4"/>
      <c r="F158" s="6"/>
      <c r="G158" s="1"/>
    </row>
    <row r="159" spans="1:7" ht="12.75">
      <c r="A159" s="47"/>
      <c r="B159" s="7"/>
      <c r="C159" s="4"/>
      <c r="D159" s="4"/>
      <c r="E159" s="4"/>
      <c r="F159" s="6"/>
      <c r="G159" s="1"/>
    </row>
    <row r="160" spans="1:7" ht="12.75">
      <c r="A160" s="47"/>
      <c r="B160" s="7"/>
      <c r="C160" s="4"/>
      <c r="D160" s="4"/>
      <c r="E160" s="4"/>
      <c r="F160" s="6"/>
      <c r="G160" s="1"/>
    </row>
    <row r="161" spans="1:7" ht="12.75">
      <c r="A161" s="47"/>
      <c r="B161" s="7"/>
      <c r="C161" s="4"/>
      <c r="D161" s="4"/>
      <c r="E161" s="4"/>
      <c r="F161" s="6"/>
      <c r="G161" s="1"/>
    </row>
    <row r="162" spans="1:7" ht="12.75">
      <c r="A162" s="47"/>
      <c r="B162" s="7"/>
      <c r="C162" s="4"/>
      <c r="D162" s="4"/>
      <c r="E162" s="4"/>
      <c r="F162" s="6"/>
      <c r="G162" s="1"/>
    </row>
    <row r="163" spans="1:7" ht="12.75">
      <c r="A163" s="47"/>
      <c r="B163" s="7"/>
      <c r="C163" s="4"/>
      <c r="D163" s="4"/>
      <c r="E163" s="4"/>
      <c r="F163" s="6"/>
      <c r="G163" s="1"/>
    </row>
    <row r="164" spans="1:7" ht="12.75">
      <c r="A164" s="47"/>
      <c r="B164" s="7"/>
      <c r="C164" s="4"/>
      <c r="D164" s="4"/>
      <c r="E164" s="4"/>
      <c r="F164" s="6"/>
      <c r="G164" s="1"/>
    </row>
    <row r="165" spans="1:7" ht="12.75">
      <c r="A165" s="47"/>
      <c r="B165" s="7"/>
      <c r="C165" s="4"/>
      <c r="D165" s="4"/>
      <c r="E165" s="4"/>
      <c r="F165" s="6"/>
      <c r="G165" s="1"/>
    </row>
    <row r="166" spans="1:7" ht="12.75">
      <c r="A166" s="47"/>
      <c r="B166" s="7"/>
      <c r="C166" s="4"/>
      <c r="D166" s="4"/>
      <c r="E166" s="4"/>
      <c r="F166" s="6"/>
      <c r="G166" s="1"/>
    </row>
    <row r="167" spans="1:7" ht="12.75">
      <c r="A167" s="47"/>
      <c r="B167" s="7"/>
      <c r="C167" s="4"/>
      <c r="D167" s="4"/>
      <c r="E167" s="4"/>
      <c r="F167" s="6"/>
      <c r="G167" s="1"/>
    </row>
    <row r="168" spans="1:7" ht="12.75">
      <c r="A168" s="47"/>
      <c r="B168" s="7"/>
      <c r="C168" s="4"/>
      <c r="D168" s="4"/>
      <c r="E168" s="4"/>
      <c r="F168" s="6"/>
      <c r="G168" s="1"/>
    </row>
    <row r="169" spans="1:7" ht="12.75">
      <c r="A169" s="47"/>
      <c r="B169" s="7"/>
      <c r="C169" s="4"/>
      <c r="D169" s="4"/>
      <c r="E169" s="4"/>
      <c r="F169" s="6"/>
      <c r="G169" s="1"/>
    </row>
    <row r="170" spans="1:7" ht="12.75">
      <c r="A170" s="47"/>
      <c r="B170" s="7"/>
      <c r="C170" s="4"/>
      <c r="D170" s="4"/>
      <c r="E170" s="4"/>
      <c r="F170" s="6"/>
      <c r="G170" s="1"/>
    </row>
    <row r="171" spans="1:7" ht="12.75">
      <c r="A171" s="47"/>
      <c r="B171" s="7"/>
      <c r="C171" s="4"/>
      <c r="D171" s="4"/>
      <c r="E171" s="4"/>
      <c r="F171" s="6"/>
      <c r="G171" s="1"/>
    </row>
    <row r="172" spans="1:7" ht="12.75">
      <c r="A172" s="47"/>
      <c r="B172" s="7"/>
      <c r="C172" s="4"/>
      <c r="D172" s="4"/>
      <c r="E172" s="4"/>
      <c r="F172" s="6"/>
      <c r="G172" s="1"/>
    </row>
    <row r="173" spans="1:7" ht="12.75">
      <c r="A173" s="47"/>
      <c r="B173" s="7"/>
      <c r="C173" s="4"/>
      <c r="D173" s="4"/>
      <c r="E173" s="4"/>
      <c r="F173" s="6"/>
      <c r="G173" s="1"/>
    </row>
    <row r="174" spans="1:7" ht="12.75">
      <c r="A174" s="47"/>
      <c r="B174" s="7"/>
      <c r="C174" s="4"/>
      <c r="D174" s="4"/>
      <c r="E174" s="4"/>
      <c r="F174" s="6"/>
      <c r="G174" s="1"/>
    </row>
    <row r="175" spans="1:7" ht="12.75">
      <c r="A175" s="47"/>
      <c r="B175" s="7"/>
      <c r="C175" s="4"/>
      <c r="D175" s="4"/>
      <c r="E175" s="4"/>
      <c r="F175" s="6"/>
      <c r="G175" s="1"/>
    </row>
    <row r="176" spans="1:7" ht="12.75">
      <c r="A176" s="47"/>
      <c r="B176" s="7"/>
      <c r="C176" s="4"/>
      <c r="D176" s="4"/>
      <c r="E176" s="4"/>
      <c r="F176" s="6"/>
      <c r="G176" s="1"/>
    </row>
    <row r="177" spans="1:7" ht="12.75">
      <c r="A177" s="47"/>
      <c r="B177" s="7"/>
      <c r="C177" s="4"/>
      <c r="D177" s="4"/>
      <c r="E177" s="4"/>
      <c r="F177" s="6"/>
      <c r="G177" s="1"/>
    </row>
    <row r="178" spans="1:7" ht="12.75">
      <c r="A178" s="47"/>
      <c r="B178" s="7"/>
      <c r="C178" s="4"/>
      <c r="D178" s="4"/>
      <c r="E178" s="4"/>
      <c r="F178" s="6"/>
      <c r="G178" s="1"/>
    </row>
    <row r="179" spans="1:7" ht="12.75">
      <c r="A179" s="47"/>
      <c r="B179" s="7"/>
      <c r="C179" s="4"/>
      <c r="D179" s="4"/>
      <c r="E179" s="4"/>
      <c r="F179" s="6"/>
      <c r="G179" s="1"/>
    </row>
    <row r="180" spans="1:7" ht="12.75">
      <c r="A180" s="47"/>
      <c r="B180" s="7"/>
      <c r="C180" s="4"/>
      <c r="D180" s="4"/>
      <c r="E180" s="4"/>
      <c r="F180" s="6"/>
      <c r="G180" s="1"/>
    </row>
    <row r="181" spans="1:7" ht="12.75">
      <c r="A181" s="47"/>
      <c r="B181" s="7"/>
      <c r="C181" s="4"/>
      <c r="D181" s="4"/>
      <c r="E181" s="4"/>
      <c r="F181" s="6"/>
      <c r="G181" s="1"/>
    </row>
    <row r="182" spans="1:7" ht="12.75">
      <c r="A182" s="47"/>
      <c r="B182" s="7"/>
      <c r="C182" s="4"/>
      <c r="D182" s="4"/>
      <c r="E182" s="4"/>
      <c r="F182" s="6"/>
      <c r="G182" s="1"/>
    </row>
    <row r="183" spans="1:7" ht="12.75">
      <c r="A183" s="47"/>
      <c r="B183" s="7"/>
      <c r="C183" s="4"/>
      <c r="D183" s="4"/>
      <c r="E183" s="4"/>
      <c r="F183" s="6"/>
      <c r="G183" s="1"/>
    </row>
    <row r="184" spans="1:7" ht="12.75">
      <c r="A184" s="47"/>
      <c r="B184" s="7"/>
      <c r="C184" s="4"/>
      <c r="D184" s="4"/>
      <c r="E184" s="4"/>
      <c r="F184" s="6"/>
      <c r="G184" s="1"/>
    </row>
    <row r="185" spans="1:7" ht="12.75">
      <c r="A185" s="47"/>
      <c r="B185" s="7"/>
      <c r="C185" s="4"/>
      <c r="D185" s="4"/>
      <c r="E185" s="4"/>
      <c r="F185" s="6"/>
      <c r="G185" s="1"/>
    </row>
    <row r="186" spans="1:7" ht="12.75">
      <c r="A186" s="47"/>
      <c r="B186" s="7"/>
      <c r="C186" s="4"/>
      <c r="D186" s="4"/>
      <c r="E186" s="4"/>
      <c r="F186" s="6"/>
      <c r="G186" s="1"/>
    </row>
    <row r="187" spans="1:7" ht="12.75">
      <c r="A187" s="47"/>
      <c r="B187" s="7"/>
      <c r="C187" s="4"/>
      <c r="D187" s="4"/>
      <c r="E187" s="4"/>
      <c r="F187" s="6"/>
      <c r="G187" s="1"/>
    </row>
    <row r="188" spans="1:7" ht="12.75">
      <c r="A188" s="47"/>
      <c r="B188" s="7"/>
      <c r="C188" s="4"/>
      <c r="D188" s="4"/>
      <c r="E188" s="4"/>
      <c r="F188" s="6"/>
      <c r="G188" s="1"/>
    </row>
    <row r="189" spans="1:7" ht="12.75">
      <c r="A189" s="47"/>
      <c r="B189" s="7"/>
      <c r="C189" s="4"/>
      <c r="D189" s="4"/>
      <c r="E189" s="4"/>
      <c r="F189" s="6"/>
      <c r="G189" s="1"/>
    </row>
    <row r="190" spans="1:7" ht="12.75">
      <c r="A190" s="47"/>
      <c r="B190" s="7"/>
      <c r="C190" s="4"/>
      <c r="D190" s="4"/>
      <c r="E190" s="4"/>
      <c r="F190" s="6"/>
      <c r="G190" s="1"/>
    </row>
    <row r="191" spans="1:7" ht="12.75">
      <c r="A191" s="47"/>
      <c r="B191" s="7"/>
      <c r="C191" s="4"/>
      <c r="D191" s="4"/>
      <c r="E191" s="4"/>
      <c r="F191" s="6"/>
      <c r="G191" s="1"/>
    </row>
    <row r="192" spans="1:7" ht="12.75">
      <c r="A192" s="47"/>
      <c r="B192" s="7"/>
      <c r="C192" s="4"/>
      <c r="D192" s="4"/>
      <c r="E192" s="4"/>
      <c r="F192" s="6"/>
      <c r="G192" s="1"/>
    </row>
    <row r="193" spans="1:7" ht="12.75">
      <c r="A193" s="47"/>
      <c r="B193" s="7"/>
      <c r="C193" s="4"/>
      <c r="D193" s="4"/>
      <c r="E193" s="4"/>
      <c r="F193" s="6"/>
      <c r="G193" s="1"/>
    </row>
    <row r="194" spans="1:7" ht="12.75">
      <c r="A194" s="47"/>
      <c r="B194" s="7"/>
      <c r="C194" s="4"/>
      <c r="D194" s="4"/>
      <c r="E194" s="4"/>
      <c r="F194" s="6"/>
      <c r="G194" s="1"/>
    </row>
    <row r="195" spans="1:7" ht="12.75">
      <c r="A195" s="47"/>
      <c r="B195" s="7"/>
      <c r="C195" s="4"/>
      <c r="D195" s="4"/>
      <c r="E195" s="4"/>
      <c r="F195" s="6"/>
      <c r="G195" s="1"/>
    </row>
    <row r="196" spans="1:7" ht="12.75">
      <c r="A196" s="47"/>
      <c r="B196" s="7"/>
      <c r="C196" s="4"/>
      <c r="D196" s="4"/>
      <c r="E196" s="4"/>
      <c r="F196" s="6"/>
      <c r="G196" s="1"/>
    </row>
    <row r="197" spans="1:7" ht="12.75">
      <c r="A197" s="47"/>
      <c r="B197" s="7"/>
      <c r="C197" s="4"/>
      <c r="D197" s="4"/>
      <c r="E197" s="4"/>
      <c r="F197" s="6"/>
      <c r="G197" s="1"/>
    </row>
    <row r="198" spans="1:7" ht="12.75">
      <c r="A198" s="47"/>
      <c r="B198" s="7"/>
      <c r="C198" s="4"/>
      <c r="D198" s="4"/>
      <c r="E198" s="4"/>
      <c r="F198" s="6"/>
      <c r="G198" s="1"/>
    </row>
    <row r="199" spans="1:7" ht="12.75">
      <c r="A199" s="47"/>
      <c r="B199" s="53"/>
      <c r="C199" s="52"/>
      <c r="D199" s="52"/>
      <c r="E199" s="52"/>
      <c r="F199" s="6"/>
      <c r="G199" s="1"/>
    </row>
    <row r="200" spans="1:7" ht="12.75">
      <c r="A200" s="47"/>
      <c r="B200" s="7"/>
      <c r="C200" s="7"/>
      <c r="D200" s="4"/>
      <c r="E200" s="4"/>
      <c r="F200" s="6"/>
      <c r="G200" s="1"/>
    </row>
    <row r="201" spans="1:7" ht="12.75">
      <c r="A201" s="47"/>
      <c r="B201" s="7"/>
      <c r="C201" s="4"/>
      <c r="D201" s="4"/>
      <c r="E201" s="4"/>
      <c r="F201" s="6"/>
      <c r="G201" s="1"/>
    </row>
    <row r="202" spans="1:6" ht="12.75">
      <c r="A202" s="54"/>
      <c r="B202" s="55"/>
      <c r="C202" s="51"/>
      <c r="D202" s="56"/>
      <c r="E202" s="56"/>
      <c r="F202" s="6"/>
    </row>
    <row r="203" spans="2:6" ht="13.5" thickBot="1">
      <c r="B203" s="35"/>
      <c r="C203" s="58"/>
      <c r="D203" s="36"/>
      <c r="E203" s="36"/>
      <c r="F203" s="6"/>
    </row>
    <row r="204" spans="2:6" ht="13.5" thickBot="1">
      <c r="B204" s="55"/>
      <c r="C204" s="59"/>
      <c r="D204" s="56"/>
      <c r="E204" s="56"/>
      <c r="F204" s="6"/>
    </row>
    <row r="205" spans="2:6" ht="13.5" thickBot="1">
      <c r="B205" s="60"/>
      <c r="C205" s="61"/>
      <c r="D205" s="61"/>
      <c r="E205" s="79"/>
      <c r="F205" s="6"/>
    </row>
    <row r="206" spans="2:6" ht="12.75">
      <c r="B206" s="7"/>
      <c r="C206" s="7"/>
      <c r="D206" s="4"/>
      <c r="E206" s="63"/>
      <c r="F206" s="6"/>
    </row>
    <row r="207" spans="2:6" ht="12.75">
      <c r="B207" s="7"/>
      <c r="C207" s="7"/>
      <c r="D207" s="4"/>
      <c r="E207" s="63"/>
      <c r="F207" s="6"/>
    </row>
    <row r="208" spans="2:6" ht="12.75">
      <c r="B208" s="7"/>
      <c r="C208" s="7"/>
      <c r="D208" s="4"/>
      <c r="E208" s="63"/>
      <c r="F208" s="6"/>
    </row>
    <row r="209" spans="2:6" ht="12.75">
      <c r="B209" s="7"/>
      <c r="C209" s="7"/>
      <c r="D209" s="4"/>
      <c r="E209" s="63"/>
      <c r="F209" s="6"/>
    </row>
    <row r="210" spans="2:6" ht="12.75">
      <c r="B210" s="7"/>
      <c r="C210" s="7"/>
      <c r="D210" s="4"/>
      <c r="E210" s="63"/>
      <c r="F210" s="6"/>
    </row>
    <row r="211" spans="2:6" ht="12.75">
      <c r="B211" s="7"/>
      <c r="C211" s="7"/>
      <c r="D211" s="4"/>
      <c r="E211" s="63"/>
      <c r="F211" s="6"/>
    </row>
    <row r="212" spans="2:6" ht="12.75">
      <c r="B212" s="7"/>
      <c r="C212" s="7"/>
      <c r="D212" s="4"/>
      <c r="E212" s="63"/>
      <c r="F212" s="6"/>
    </row>
    <row r="213" spans="2:6" ht="12.75">
      <c r="B213" s="7"/>
      <c r="C213" s="7"/>
      <c r="D213" s="4"/>
      <c r="E213" s="63"/>
      <c r="F213" s="6"/>
    </row>
    <row r="214" spans="2:6" ht="12.75">
      <c r="B214" s="7"/>
      <c r="C214" s="7"/>
      <c r="D214" s="4"/>
      <c r="E214" s="63"/>
      <c r="F214" s="6"/>
    </row>
    <row r="215" spans="2:6" ht="12.75">
      <c r="B215" s="7"/>
      <c r="C215" s="7"/>
      <c r="D215" s="4"/>
      <c r="E215" s="63"/>
      <c r="F215" s="6"/>
    </row>
    <row r="216" spans="2:6" ht="12.75">
      <c r="B216" s="7"/>
      <c r="C216" s="7"/>
      <c r="D216" s="4"/>
      <c r="E216" s="63"/>
      <c r="F216" s="6"/>
    </row>
    <row r="217" spans="2:5" ht="12.75">
      <c r="B217" s="7"/>
      <c r="C217" s="7"/>
      <c r="D217" s="4"/>
      <c r="E217" s="63"/>
    </row>
    <row r="218" spans="2:5" ht="12.75">
      <c r="B218" s="7"/>
      <c r="C218" s="7"/>
      <c r="D218" s="4"/>
      <c r="E218" s="63"/>
    </row>
    <row r="219" spans="2:5" ht="12.75">
      <c r="B219" s="7"/>
      <c r="C219" s="7"/>
      <c r="D219" s="4"/>
      <c r="E219" s="63"/>
    </row>
    <row r="220" spans="2:5" ht="12.75">
      <c r="B220" s="7"/>
      <c r="C220" s="7"/>
      <c r="D220" s="4"/>
      <c r="E220" s="63"/>
    </row>
    <row r="221" spans="2:5" ht="12.75">
      <c r="B221" s="7"/>
      <c r="C221" s="7"/>
      <c r="D221" s="4"/>
      <c r="E221" s="63"/>
    </row>
    <row r="222" spans="2:5" ht="12.75">
      <c r="B222" s="7"/>
      <c r="C222" s="7"/>
      <c r="D222" s="4"/>
      <c r="E222" s="63"/>
    </row>
    <row r="223" spans="2:5" ht="12.75">
      <c r="B223" s="7"/>
      <c r="C223" s="7"/>
      <c r="D223" s="4"/>
      <c r="E223" s="63"/>
    </row>
    <row r="224" spans="2:5" ht="12.75">
      <c r="B224" s="7"/>
      <c r="C224" s="7"/>
      <c r="D224" s="4"/>
      <c r="E224" s="63"/>
    </row>
    <row r="225" spans="2:5" ht="12.75">
      <c r="B225" s="30"/>
      <c r="C225" s="30"/>
      <c r="D225" s="32"/>
      <c r="E225" s="32"/>
    </row>
  </sheetData>
  <mergeCells count="10">
    <mergeCell ref="D116:F116"/>
    <mergeCell ref="A136:B136"/>
    <mergeCell ref="D1:F1"/>
    <mergeCell ref="B62:B63"/>
    <mergeCell ref="D62:F62"/>
    <mergeCell ref="A134:B134"/>
    <mergeCell ref="A105:B105"/>
    <mergeCell ref="A125:B125"/>
    <mergeCell ref="B1:B2"/>
    <mergeCell ref="B116:B117"/>
  </mergeCells>
  <printOptions/>
  <pageMargins left="0.65" right="0.31" top="0.87" bottom="0.49" header="0.44" footer="0.39"/>
  <pageSetup horizontalDpi="600" verticalDpi="600" orientation="portrait" paperSize="9" r:id="rId1"/>
  <headerFooter alignWithMargins="0">
    <oddHeader xml:space="preserve">&amp;C&amp;"Arial,Tučné"&amp;14Rozpočet Mesta S&amp;"Times New Roman CE,Tučné"pišská Nová Ves na rok 2009 v €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tabSelected="1" workbookViewId="0" topLeftCell="A88">
      <selection activeCell="D205" sqref="D205"/>
    </sheetView>
  </sheetViews>
  <sheetFormatPr defaultColWidth="9.140625" defaultRowHeight="12.75"/>
  <cols>
    <col min="1" max="1" width="4.7109375" style="267" customWidth="1"/>
    <col min="2" max="2" width="4.421875" style="258" customWidth="1"/>
    <col min="3" max="3" width="24.140625" style="219" customWidth="1"/>
    <col min="4" max="4" width="30.00390625" style="219" customWidth="1"/>
    <col min="5" max="5" width="10.57421875" style="219" customWidth="1"/>
    <col min="6" max="6" width="12.140625" style="219" customWidth="1"/>
    <col min="7" max="7" width="11.421875" style="219" customWidth="1"/>
    <col min="8" max="8" width="12.28125" style="219" customWidth="1"/>
    <col min="9" max="9" width="24.421875" style="219" customWidth="1"/>
    <col min="10" max="15" width="10.57421875" style="300" customWidth="1"/>
    <col min="16" max="16384" width="9.140625" style="219" customWidth="1"/>
  </cols>
  <sheetData>
    <row r="1" ht="12.75">
      <c r="M1" s="452"/>
    </row>
    <row r="2" spans="10:11" ht="21.75" customHeight="1" thickBot="1">
      <c r="J2" s="486"/>
      <c r="K2" s="486"/>
    </row>
    <row r="3" spans="1:15" ht="28.5" customHeight="1">
      <c r="A3" s="476" t="s">
        <v>123</v>
      </c>
      <c r="B3" s="477"/>
      <c r="C3" s="217"/>
      <c r="D3" s="217"/>
      <c r="E3" s="218" t="s">
        <v>124</v>
      </c>
      <c r="F3" s="478" t="s">
        <v>116</v>
      </c>
      <c r="G3" s="479"/>
      <c r="H3" s="308" t="s">
        <v>125</v>
      </c>
      <c r="I3" s="224" t="s">
        <v>126</v>
      </c>
      <c r="J3" s="473"/>
      <c r="K3" s="473"/>
      <c r="L3" s="473"/>
      <c r="M3" s="473"/>
      <c r="N3" s="473"/>
      <c r="O3" s="473"/>
    </row>
    <row r="4" spans="1:15" ht="13.5" customHeight="1">
      <c r="A4" s="220"/>
      <c r="B4" s="221"/>
      <c r="C4" s="222"/>
      <c r="D4" s="222"/>
      <c r="E4" s="223"/>
      <c r="F4" s="221" t="s">
        <v>127</v>
      </c>
      <c r="G4" s="221" t="s">
        <v>33</v>
      </c>
      <c r="H4" s="314"/>
      <c r="I4" s="224"/>
      <c r="J4" s="241"/>
      <c r="K4" s="241"/>
      <c r="L4" s="241"/>
      <c r="M4" s="241"/>
      <c r="N4" s="241"/>
      <c r="O4" s="241"/>
    </row>
    <row r="5" spans="1:15" s="228" customFormat="1" ht="12.75">
      <c r="A5" s="225" t="s">
        <v>128</v>
      </c>
      <c r="B5" s="226"/>
      <c r="C5" s="482" t="s">
        <v>129</v>
      </c>
      <c r="D5" s="483"/>
      <c r="E5" s="227"/>
      <c r="F5" s="227"/>
      <c r="G5" s="227"/>
      <c r="H5" s="312"/>
      <c r="J5" s="242"/>
      <c r="K5" s="300"/>
      <c r="L5" s="242"/>
      <c r="M5" s="300"/>
      <c r="N5" s="300"/>
      <c r="O5" s="300"/>
    </row>
    <row r="6" spans="1:9" ht="12.75">
      <c r="A6" s="225" t="s">
        <v>130</v>
      </c>
      <c r="B6" s="226"/>
      <c r="C6" s="229" t="s">
        <v>346</v>
      </c>
      <c r="D6" s="229" t="s">
        <v>131</v>
      </c>
      <c r="E6" s="230">
        <v>11950</v>
      </c>
      <c r="F6" s="230">
        <v>-664</v>
      </c>
      <c r="G6" s="230"/>
      <c r="H6" s="309">
        <f>E6+F6+G6</f>
        <v>11286</v>
      </c>
      <c r="I6" s="219" t="s">
        <v>132</v>
      </c>
    </row>
    <row r="7" spans="1:8" ht="12.75">
      <c r="A7" s="225" t="s">
        <v>133</v>
      </c>
      <c r="B7" s="226"/>
      <c r="C7" s="229" t="s">
        <v>346</v>
      </c>
      <c r="D7" s="229" t="s">
        <v>134</v>
      </c>
      <c r="E7" s="230">
        <v>19087</v>
      </c>
      <c r="F7" s="230">
        <v>0</v>
      </c>
      <c r="G7" s="230"/>
      <c r="H7" s="309">
        <f>E7+F7+G7</f>
        <v>19087</v>
      </c>
    </row>
    <row r="8" spans="1:13" ht="12.75">
      <c r="A8" s="225" t="s">
        <v>135</v>
      </c>
      <c r="B8" s="226"/>
      <c r="C8" s="229" t="s">
        <v>346</v>
      </c>
      <c r="D8" s="229" t="s">
        <v>136</v>
      </c>
      <c r="E8" s="230">
        <v>9958</v>
      </c>
      <c r="F8" s="230">
        <v>-2000</v>
      </c>
      <c r="G8" s="230"/>
      <c r="H8" s="309">
        <f>E8+F8+G8</f>
        <v>7958</v>
      </c>
      <c r="I8" s="219" t="s">
        <v>447</v>
      </c>
      <c r="M8" s="453"/>
    </row>
    <row r="9" spans="1:15" s="228" customFormat="1" ht="18" customHeight="1">
      <c r="A9" s="225"/>
      <c r="B9" s="226"/>
      <c r="C9" s="231" t="s">
        <v>137</v>
      </c>
      <c r="D9" s="231"/>
      <c r="E9" s="227">
        <f>SUM(E6:E8)</f>
        <v>40995</v>
      </c>
      <c r="F9" s="227">
        <f>SUM(F6:F8)</f>
        <v>-2664</v>
      </c>
      <c r="G9" s="227">
        <f>SUM(G6:G8)</f>
        <v>0</v>
      </c>
      <c r="H9" s="312">
        <f>SUM(H6:H8)</f>
        <v>38331</v>
      </c>
      <c r="J9" s="242"/>
      <c r="K9" s="242"/>
      <c r="L9" s="242"/>
      <c r="M9" s="242"/>
      <c r="N9" s="242"/>
      <c r="O9" s="242"/>
    </row>
    <row r="10" spans="1:8" ht="18.75" customHeight="1">
      <c r="A10" s="474" t="s">
        <v>123</v>
      </c>
      <c r="B10" s="475"/>
      <c r="C10" s="229"/>
      <c r="D10" s="229"/>
      <c r="E10" s="230"/>
      <c r="F10" s="230"/>
      <c r="G10" s="230"/>
      <c r="H10" s="309"/>
    </row>
    <row r="11" spans="1:15" s="228" customFormat="1" ht="12.75">
      <c r="A11" s="225" t="s">
        <v>138</v>
      </c>
      <c r="B11" s="226"/>
      <c r="C11" s="231" t="s">
        <v>139</v>
      </c>
      <c r="D11" s="231"/>
      <c r="E11" s="227"/>
      <c r="F11" s="227"/>
      <c r="G11" s="227"/>
      <c r="H11" s="309"/>
      <c r="J11" s="242"/>
      <c r="K11" s="300"/>
      <c r="L11" s="242"/>
      <c r="M11" s="453"/>
      <c r="N11" s="300"/>
      <c r="O11" s="300"/>
    </row>
    <row r="12" spans="1:13" ht="12.75">
      <c r="A12" s="225" t="s">
        <v>70</v>
      </c>
      <c r="B12" s="226" t="s">
        <v>128</v>
      </c>
      <c r="C12" s="229" t="s">
        <v>140</v>
      </c>
      <c r="D12" s="229" t="s">
        <v>141</v>
      </c>
      <c r="E12" s="230">
        <v>57692</v>
      </c>
      <c r="F12" s="230">
        <v>0</v>
      </c>
      <c r="G12" s="230"/>
      <c r="H12" s="309">
        <f aca="true" t="shared" si="0" ref="H12:H17">E12+F12+G12</f>
        <v>57692</v>
      </c>
      <c r="K12" s="242"/>
      <c r="M12" s="454"/>
    </row>
    <row r="13" spans="1:13" ht="12.75">
      <c r="A13" s="225" t="s">
        <v>70</v>
      </c>
      <c r="B13" s="226" t="s">
        <v>138</v>
      </c>
      <c r="C13" s="229" t="s">
        <v>140</v>
      </c>
      <c r="D13" s="229" t="s">
        <v>142</v>
      </c>
      <c r="E13" s="230">
        <v>114552</v>
      </c>
      <c r="F13" s="232">
        <v>-4552</v>
      </c>
      <c r="G13" s="230"/>
      <c r="H13" s="309">
        <f t="shared" si="0"/>
        <v>110000</v>
      </c>
      <c r="I13" s="219" t="s">
        <v>143</v>
      </c>
      <c r="M13" s="453"/>
    </row>
    <row r="14" spans="1:9" ht="12.75">
      <c r="A14" s="225" t="s">
        <v>71</v>
      </c>
      <c r="B14" s="226" t="s">
        <v>128</v>
      </c>
      <c r="C14" s="229" t="s">
        <v>144</v>
      </c>
      <c r="D14" s="229" t="s">
        <v>145</v>
      </c>
      <c r="E14" s="230">
        <v>129954</v>
      </c>
      <c r="F14" s="230">
        <v>-5908</v>
      </c>
      <c r="G14" s="287">
        <v>5970</v>
      </c>
      <c r="H14" s="309">
        <f t="shared" si="0"/>
        <v>130016</v>
      </c>
      <c r="I14" s="288" t="s">
        <v>384</v>
      </c>
    </row>
    <row r="15" spans="1:13" ht="12.75">
      <c r="A15" s="225" t="s">
        <v>71</v>
      </c>
      <c r="B15" s="226" t="s">
        <v>138</v>
      </c>
      <c r="C15" s="229" t="s">
        <v>144</v>
      </c>
      <c r="D15" s="229" t="s">
        <v>146</v>
      </c>
      <c r="E15" s="230">
        <v>24232</v>
      </c>
      <c r="F15" s="230">
        <v>-996</v>
      </c>
      <c r="G15" s="230"/>
      <c r="H15" s="309">
        <f t="shared" si="0"/>
        <v>23236</v>
      </c>
      <c r="I15" s="219" t="s">
        <v>147</v>
      </c>
      <c r="M15" s="453"/>
    </row>
    <row r="16" spans="1:13" ht="12.75">
      <c r="A16" s="225" t="s">
        <v>71</v>
      </c>
      <c r="B16" s="226" t="s">
        <v>148</v>
      </c>
      <c r="C16" s="229" t="s">
        <v>144</v>
      </c>
      <c r="D16" s="229" t="s">
        <v>149</v>
      </c>
      <c r="E16" s="230">
        <v>1161</v>
      </c>
      <c r="F16" s="230">
        <v>-166</v>
      </c>
      <c r="G16" s="230"/>
      <c r="H16" s="309">
        <f t="shared" si="0"/>
        <v>995</v>
      </c>
      <c r="I16" s="219" t="s">
        <v>150</v>
      </c>
      <c r="M16" s="453"/>
    </row>
    <row r="17" spans="1:9" ht="12.75">
      <c r="A17" s="225" t="s">
        <v>71</v>
      </c>
      <c r="B17" s="226" t="s">
        <v>151</v>
      </c>
      <c r="C17" s="229" t="s">
        <v>144</v>
      </c>
      <c r="D17" s="229" t="s">
        <v>152</v>
      </c>
      <c r="E17" s="230">
        <v>31036</v>
      </c>
      <c r="F17" s="230">
        <v>-6664</v>
      </c>
      <c r="G17" s="230"/>
      <c r="H17" s="309">
        <f t="shared" si="0"/>
        <v>24372</v>
      </c>
      <c r="I17" s="219" t="s">
        <v>153</v>
      </c>
    </row>
    <row r="18" spans="1:15" s="228" customFormat="1" ht="18.75" customHeight="1">
      <c r="A18" s="225"/>
      <c r="B18" s="226"/>
      <c r="C18" s="231" t="s">
        <v>137</v>
      </c>
      <c r="D18" s="231"/>
      <c r="E18" s="227">
        <f>SUM(E12:E17)</f>
        <v>358627</v>
      </c>
      <c r="F18" s="227">
        <f>SUM(F12:F17)</f>
        <v>-18286</v>
      </c>
      <c r="G18" s="227">
        <f>SUM(G12:G17)</f>
        <v>5970</v>
      </c>
      <c r="H18" s="312">
        <f>SUM(H12:H17)</f>
        <v>346311</v>
      </c>
      <c r="J18" s="242"/>
      <c r="K18" s="242"/>
      <c r="L18" s="242"/>
      <c r="M18" s="242"/>
      <c r="N18" s="242"/>
      <c r="O18" s="242"/>
    </row>
    <row r="19" spans="1:13" ht="18.75" customHeight="1">
      <c r="A19" s="474" t="s">
        <v>123</v>
      </c>
      <c r="B19" s="475"/>
      <c r="C19" s="229"/>
      <c r="D19" s="229"/>
      <c r="E19" s="230"/>
      <c r="F19" s="230"/>
      <c r="G19" s="230"/>
      <c r="H19" s="309"/>
      <c r="M19" s="453"/>
    </row>
    <row r="20" spans="1:13" ht="12.75">
      <c r="A20" s="225" t="s">
        <v>148</v>
      </c>
      <c r="B20" s="226"/>
      <c r="C20" s="231" t="s">
        <v>154</v>
      </c>
      <c r="D20" s="229"/>
      <c r="E20" s="230"/>
      <c r="F20" s="230"/>
      <c r="G20" s="230"/>
      <c r="H20" s="309"/>
      <c r="M20" s="453"/>
    </row>
    <row r="21" spans="1:13" ht="12.75">
      <c r="A21" s="225" t="s">
        <v>155</v>
      </c>
      <c r="B21" s="226" t="s">
        <v>128</v>
      </c>
      <c r="C21" s="229" t="s">
        <v>156</v>
      </c>
      <c r="D21" s="229" t="s">
        <v>157</v>
      </c>
      <c r="E21" s="230">
        <v>524266</v>
      </c>
      <c r="F21" s="230">
        <v>-25078</v>
      </c>
      <c r="G21" s="230">
        <v>-90000</v>
      </c>
      <c r="H21" s="309">
        <f aca="true" t="shared" si="1" ref="H21:H34">E21+F21+G21</f>
        <v>409188</v>
      </c>
      <c r="I21" s="219" t="s">
        <v>143</v>
      </c>
      <c r="M21" s="453"/>
    </row>
    <row r="22" spans="1:9" ht="12.75">
      <c r="A22" s="225" t="s">
        <v>155</v>
      </c>
      <c r="B22" s="226" t="s">
        <v>138</v>
      </c>
      <c r="C22" s="229" t="s">
        <v>156</v>
      </c>
      <c r="D22" s="229" t="s">
        <v>158</v>
      </c>
      <c r="E22" s="230">
        <v>1421032</v>
      </c>
      <c r="F22" s="287">
        <v>40060</v>
      </c>
      <c r="G22" s="230"/>
      <c r="H22" s="309">
        <f t="shared" si="1"/>
        <v>1461092</v>
      </c>
      <c r="I22" s="288" t="s">
        <v>410</v>
      </c>
    </row>
    <row r="23" spans="1:8" ht="12.75">
      <c r="A23" s="225" t="s">
        <v>155</v>
      </c>
      <c r="B23" s="226" t="s">
        <v>148</v>
      </c>
      <c r="C23" s="229" t="s">
        <v>156</v>
      </c>
      <c r="D23" s="229" t="s">
        <v>159</v>
      </c>
      <c r="E23" s="230">
        <v>8298</v>
      </c>
      <c r="F23" s="230">
        <v>0</v>
      </c>
      <c r="G23" s="230"/>
      <c r="H23" s="309">
        <f t="shared" si="1"/>
        <v>8298</v>
      </c>
    </row>
    <row r="24" spans="1:9" ht="12.75">
      <c r="A24" s="225" t="s">
        <v>155</v>
      </c>
      <c r="B24" s="226" t="s">
        <v>151</v>
      </c>
      <c r="C24" s="229" t="s">
        <v>156</v>
      </c>
      <c r="D24" s="229" t="s">
        <v>160</v>
      </c>
      <c r="E24" s="230">
        <v>2888</v>
      </c>
      <c r="F24" s="230">
        <v>-166</v>
      </c>
      <c r="G24" s="230"/>
      <c r="H24" s="309">
        <f t="shared" si="1"/>
        <v>2722</v>
      </c>
      <c r="I24" s="219" t="s">
        <v>161</v>
      </c>
    </row>
    <row r="25" spans="1:9" ht="12.75">
      <c r="A25" s="225" t="s">
        <v>155</v>
      </c>
      <c r="B25" s="226" t="s">
        <v>162</v>
      </c>
      <c r="C25" s="229" t="s">
        <v>156</v>
      </c>
      <c r="D25" s="229" t="s">
        <v>163</v>
      </c>
      <c r="E25" s="230">
        <v>8330</v>
      </c>
      <c r="F25" s="230">
        <v>-428</v>
      </c>
      <c r="G25" s="230"/>
      <c r="H25" s="309">
        <f t="shared" si="1"/>
        <v>7902</v>
      </c>
      <c r="I25" s="219" t="s">
        <v>164</v>
      </c>
    </row>
    <row r="26" spans="1:9" ht="12.75">
      <c r="A26" s="225" t="s">
        <v>155</v>
      </c>
      <c r="B26" s="226" t="s">
        <v>165</v>
      </c>
      <c r="C26" s="229" t="s">
        <v>156</v>
      </c>
      <c r="D26" s="229" t="s">
        <v>166</v>
      </c>
      <c r="E26" s="230">
        <v>18091</v>
      </c>
      <c r="F26" s="230">
        <v>-996</v>
      </c>
      <c r="G26" s="230"/>
      <c r="H26" s="309">
        <f t="shared" si="1"/>
        <v>17095</v>
      </c>
      <c r="I26" s="219" t="s">
        <v>167</v>
      </c>
    </row>
    <row r="27" spans="1:8" ht="12.75">
      <c r="A27" s="225" t="s">
        <v>168</v>
      </c>
      <c r="B27" s="226" t="s">
        <v>128</v>
      </c>
      <c r="C27" s="229" t="s">
        <v>169</v>
      </c>
      <c r="D27" s="229" t="s">
        <v>170</v>
      </c>
      <c r="E27" s="230">
        <v>96893</v>
      </c>
      <c r="F27" s="230">
        <v>0</v>
      </c>
      <c r="G27" s="230"/>
      <c r="H27" s="309">
        <f t="shared" si="1"/>
        <v>96893</v>
      </c>
    </row>
    <row r="28" spans="1:8" ht="12.75">
      <c r="A28" s="225" t="s">
        <v>168</v>
      </c>
      <c r="B28" s="226" t="s">
        <v>138</v>
      </c>
      <c r="C28" s="229" t="s">
        <v>169</v>
      </c>
      <c r="D28" s="229" t="s">
        <v>171</v>
      </c>
      <c r="E28" s="230">
        <v>216258</v>
      </c>
      <c r="F28" s="230">
        <v>0</v>
      </c>
      <c r="G28" s="230"/>
      <c r="H28" s="309">
        <f t="shared" si="1"/>
        <v>216258</v>
      </c>
    </row>
    <row r="29" spans="1:8" ht="12.75">
      <c r="A29" s="225" t="s">
        <v>168</v>
      </c>
      <c r="B29" s="226" t="s">
        <v>148</v>
      </c>
      <c r="C29" s="229" t="s">
        <v>169</v>
      </c>
      <c r="D29" s="229" t="s">
        <v>172</v>
      </c>
      <c r="E29" s="230">
        <v>10624</v>
      </c>
      <c r="F29" s="230">
        <v>0</v>
      </c>
      <c r="G29" s="230"/>
      <c r="H29" s="309">
        <f t="shared" si="1"/>
        <v>10624</v>
      </c>
    </row>
    <row r="30" spans="1:8" ht="12.75">
      <c r="A30" s="225" t="s">
        <v>68</v>
      </c>
      <c r="B30" s="226" t="s">
        <v>128</v>
      </c>
      <c r="C30" s="229" t="s">
        <v>103</v>
      </c>
      <c r="D30" s="229" t="s">
        <v>173</v>
      </c>
      <c r="E30" s="230">
        <v>21576</v>
      </c>
      <c r="F30" s="230">
        <v>0</v>
      </c>
      <c r="G30" s="230"/>
      <c r="H30" s="309">
        <f t="shared" si="1"/>
        <v>21576</v>
      </c>
    </row>
    <row r="31" spans="1:9" ht="12.75">
      <c r="A31" s="225" t="s">
        <v>69</v>
      </c>
      <c r="B31" s="226"/>
      <c r="C31" s="229" t="s">
        <v>174</v>
      </c>
      <c r="D31" s="229"/>
      <c r="E31" s="233">
        <v>991004</v>
      </c>
      <c r="F31" s="234">
        <v>-49567</v>
      </c>
      <c r="G31" s="234"/>
      <c r="H31" s="309">
        <f t="shared" si="1"/>
        <v>941437</v>
      </c>
      <c r="I31" s="219" t="s">
        <v>385</v>
      </c>
    </row>
    <row r="32" spans="1:9" ht="12.75">
      <c r="A32" s="225" t="s">
        <v>175</v>
      </c>
      <c r="B32" s="226" t="s">
        <v>128</v>
      </c>
      <c r="C32" s="229" t="s">
        <v>176</v>
      </c>
      <c r="D32" s="229" t="s">
        <v>177</v>
      </c>
      <c r="E32" s="230">
        <v>76678</v>
      </c>
      <c r="F32" s="230">
        <v>-11857</v>
      </c>
      <c r="G32" s="230">
        <v>-3319</v>
      </c>
      <c r="H32" s="309">
        <f t="shared" si="1"/>
        <v>61502</v>
      </c>
      <c r="I32" s="219" t="s">
        <v>178</v>
      </c>
    </row>
    <row r="33" spans="1:8" ht="12.75">
      <c r="A33" s="225" t="s">
        <v>175</v>
      </c>
      <c r="B33" s="226" t="s">
        <v>138</v>
      </c>
      <c r="C33" s="229" t="s">
        <v>176</v>
      </c>
      <c r="D33" s="229" t="s">
        <v>179</v>
      </c>
      <c r="E33" s="230">
        <v>65392</v>
      </c>
      <c r="F33" s="230">
        <v>0</v>
      </c>
      <c r="G33" s="230"/>
      <c r="H33" s="309">
        <f t="shared" si="1"/>
        <v>65392</v>
      </c>
    </row>
    <row r="34" spans="1:13" ht="12.75">
      <c r="A34" s="225" t="s">
        <v>175</v>
      </c>
      <c r="B34" s="226" t="s">
        <v>148</v>
      </c>
      <c r="C34" s="229" t="s">
        <v>176</v>
      </c>
      <c r="D34" s="229" t="s">
        <v>180</v>
      </c>
      <c r="E34" s="230">
        <v>35849</v>
      </c>
      <c r="F34" s="230">
        <v>0</v>
      </c>
      <c r="G34" s="230"/>
      <c r="H34" s="309">
        <f t="shared" si="1"/>
        <v>35849</v>
      </c>
      <c r="M34" s="242"/>
    </row>
    <row r="35" spans="1:15" s="228" customFormat="1" ht="18.75" customHeight="1" thickBot="1">
      <c r="A35" s="236"/>
      <c r="B35" s="237"/>
      <c r="C35" s="238" t="s">
        <v>137</v>
      </c>
      <c r="D35" s="238"/>
      <c r="E35" s="239">
        <f>SUM(E21:E34)</f>
        <v>3497179</v>
      </c>
      <c r="F35" s="239">
        <f>SUM(F21:F34)</f>
        <v>-48032</v>
      </c>
      <c r="G35" s="239">
        <f>SUM(G21:G34)</f>
        <v>-93319</v>
      </c>
      <c r="H35" s="310">
        <f>SUM(H21:H34)</f>
        <v>3355828</v>
      </c>
      <c r="J35" s="242"/>
      <c r="K35" s="242"/>
      <c r="L35" s="242"/>
      <c r="M35" s="242"/>
      <c r="N35" s="242"/>
      <c r="O35" s="242"/>
    </row>
    <row r="36" spans="1:15" s="228" customFormat="1" ht="12.75" customHeight="1">
      <c r="A36" s="240"/>
      <c r="B36" s="241"/>
      <c r="C36" s="242"/>
      <c r="D36" s="242"/>
      <c r="E36" s="243"/>
      <c r="F36" s="243"/>
      <c r="G36" s="243"/>
      <c r="H36" s="243"/>
      <c r="J36" s="242"/>
      <c r="K36" s="242"/>
      <c r="L36" s="242"/>
      <c r="M36" s="242"/>
      <c r="N36" s="242"/>
      <c r="O36" s="300"/>
    </row>
    <row r="37" spans="1:15" s="228" customFormat="1" ht="12.75" customHeight="1">
      <c r="A37" s="240"/>
      <c r="B37" s="241"/>
      <c r="C37" s="242"/>
      <c r="D37" s="242"/>
      <c r="E37" s="243"/>
      <c r="F37" s="243"/>
      <c r="G37" s="243"/>
      <c r="H37" s="243"/>
      <c r="J37" s="242"/>
      <c r="K37" s="242"/>
      <c r="L37" s="242"/>
      <c r="M37" s="242"/>
      <c r="N37" s="242"/>
      <c r="O37" s="300"/>
    </row>
    <row r="38" spans="1:15" s="228" customFormat="1" ht="12.75" customHeight="1" thickBot="1">
      <c r="A38" s="240"/>
      <c r="B38" s="241"/>
      <c r="C38" s="242"/>
      <c r="D38" s="242"/>
      <c r="E38" s="243"/>
      <c r="F38" s="243"/>
      <c r="G38" s="243"/>
      <c r="H38" s="243"/>
      <c r="J38" s="242"/>
      <c r="K38" s="242"/>
      <c r="L38" s="242"/>
      <c r="M38" s="242"/>
      <c r="N38" s="242"/>
      <c r="O38" s="300"/>
    </row>
    <row r="39" spans="1:15" ht="24.75" customHeight="1">
      <c r="A39" s="476" t="s">
        <v>123</v>
      </c>
      <c r="B39" s="477"/>
      <c r="C39" s="217"/>
      <c r="D39" s="217"/>
      <c r="E39" s="244" t="s">
        <v>124</v>
      </c>
      <c r="F39" s="478" t="s">
        <v>116</v>
      </c>
      <c r="G39" s="479"/>
      <c r="H39" s="308" t="s">
        <v>125</v>
      </c>
      <c r="I39" s="224" t="s">
        <v>126</v>
      </c>
      <c r="J39" s="473"/>
      <c r="K39" s="473"/>
      <c r="L39" s="473"/>
      <c r="M39" s="473"/>
      <c r="N39" s="473"/>
      <c r="O39" s="473"/>
    </row>
    <row r="40" spans="1:15" ht="12.75" customHeight="1">
      <c r="A40" s="220"/>
      <c r="B40" s="221"/>
      <c r="C40" s="222"/>
      <c r="D40" s="222"/>
      <c r="E40" s="223"/>
      <c r="F40" s="221" t="s">
        <v>127</v>
      </c>
      <c r="G40" s="221" t="s">
        <v>33</v>
      </c>
      <c r="H40" s="314"/>
      <c r="I40" s="245"/>
      <c r="J40" s="241"/>
      <c r="K40" s="241"/>
      <c r="L40" s="241"/>
      <c r="M40" s="241"/>
      <c r="N40" s="241"/>
      <c r="O40" s="241"/>
    </row>
    <row r="41" spans="1:8" ht="15" customHeight="1">
      <c r="A41" s="225" t="s">
        <v>151</v>
      </c>
      <c r="B41" s="246"/>
      <c r="C41" s="231" t="s">
        <v>181</v>
      </c>
      <c r="D41" s="229"/>
      <c r="E41" s="247"/>
      <c r="F41" s="247"/>
      <c r="G41" s="247"/>
      <c r="H41" s="315"/>
    </row>
    <row r="42" spans="1:9" ht="12.75">
      <c r="A42" s="225" t="s">
        <v>72</v>
      </c>
      <c r="B42" s="226" t="s">
        <v>128</v>
      </c>
      <c r="C42" s="229" t="s">
        <v>182</v>
      </c>
      <c r="D42" s="222" t="s">
        <v>183</v>
      </c>
      <c r="E42" s="230">
        <v>27086</v>
      </c>
      <c r="F42" s="230">
        <v>-1328</v>
      </c>
      <c r="G42" s="230"/>
      <c r="H42" s="309">
        <f aca="true" t="shared" si="2" ref="H42:H56">E42+F42+G42</f>
        <v>25758</v>
      </c>
      <c r="I42" s="219" t="s">
        <v>184</v>
      </c>
    </row>
    <row r="43" spans="1:9" ht="12.75">
      <c r="A43" s="225" t="s">
        <v>72</v>
      </c>
      <c r="B43" s="226" t="s">
        <v>138</v>
      </c>
      <c r="C43" s="229" t="s">
        <v>182</v>
      </c>
      <c r="D43" s="229" t="s">
        <v>185</v>
      </c>
      <c r="E43" s="230">
        <v>41493</v>
      </c>
      <c r="F43" s="287">
        <v>4339</v>
      </c>
      <c r="G43" s="230"/>
      <c r="H43" s="309">
        <f t="shared" si="2"/>
        <v>45832</v>
      </c>
      <c r="I43" s="288" t="s">
        <v>383</v>
      </c>
    </row>
    <row r="44" spans="1:13" ht="12.75" customHeight="1">
      <c r="A44" s="225" t="s">
        <v>72</v>
      </c>
      <c r="B44" s="226" t="s">
        <v>148</v>
      </c>
      <c r="C44" s="229" t="s">
        <v>182</v>
      </c>
      <c r="D44" s="229" t="s">
        <v>186</v>
      </c>
      <c r="E44" s="230">
        <v>19418</v>
      </c>
      <c r="F44" s="287">
        <v>16216</v>
      </c>
      <c r="G44" s="230"/>
      <c r="H44" s="309">
        <f t="shared" si="2"/>
        <v>35634</v>
      </c>
      <c r="I44" s="288" t="s">
        <v>383</v>
      </c>
      <c r="M44" s="242"/>
    </row>
    <row r="45" spans="1:15" s="228" customFormat="1" ht="12.75">
      <c r="A45" s="225" t="s">
        <v>72</v>
      </c>
      <c r="B45" s="226" t="s">
        <v>151</v>
      </c>
      <c r="C45" s="229" t="s">
        <v>182</v>
      </c>
      <c r="D45" s="229" t="s">
        <v>187</v>
      </c>
      <c r="E45" s="230">
        <v>58288</v>
      </c>
      <c r="F45" s="287">
        <v>32665</v>
      </c>
      <c r="G45" s="230"/>
      <c r="H45" s="309">
        <f t="shared" si="2"/>
        <v>90953</v>
      </c>
      <c r="I45" s="288" t="s">
        <v>383</v>
      </c>
      <c r="J45" s="242"/>
      <c r="K45" s="242"/>
      <c r="L45" s="300"/>
      <c r="M45" s="300"/>
      <c r="N45" s="300"/>
      <c r="O45" s="300"/>
    </row>
    <row r="46" spans="1:15" s="228" customFormat="1" ht="12.75">
      <c r="A46" s="329" t="s">
        <v>72</v>
      </c>
      <c r="B46" s="330" t="s">
        <v>162</v>
      </c>
      <c r="C46" s="331" t="s">
        <v>182</v>
      </c>
      <c r="D46" s="331" t="s">
        <v>391</v>
      </c>
      <c r="E46" s="230">
        <v>0</v>
      </c>
      <c r="F46" s="287">
        <v>57295</v>
      </c>
      <c r="G46" s="230"/>
      <c r="H46" s="309">
        <f t="shared" si="2"/>
        <v>57295</v>
      </c>
      <c r="I46" s="288" t="s">
        <v>400</v>
      </c>
      <c r="J46" s="242"/>
      <c r="K46" s="242"/>
      <c r="L46" s="300"/>
      <c r="M46" s="300"/>
      <c r="N46" s="300"/>
      <c r="O46" s="300"/>
    </row>
    <row r="47" spans="1:9" ht="12.75">
      <c r="A47" s="225" t="s">
        <v>83</v>
      </c>
      <c r="B47" s="226" t="s">
        <v>128</v>
      </c>
      <c r="C47" s="229" t="s">
        <v>188</v>
      </c>
      <c r="D47" s="229" t="s">
        <v>189</v>
      </c>
      <c r="E47" s="230">
        <v>80628</v>
      </c>
      <c r="F47" s="230">
        <v>-26555</v>
      </c>
      <c r="G47" s="287">
        <v>1540</v>
      </c>
      <c r="H47" s="309">
        <f t="shared" si="2"/>
        <v>55613</v>
      </c>
      <c r="I47" s="288" t="s">
        <v>370</v>
      </c>
    </row>
    <row r="48" spans="1:8" ht="12.75">
      <c r="A48" s="225" t="s">
        <v>83</v>
      </c>
      <c r="B48" s="226" t="s">
        <v>138</v>
      </c>
      <c r="C48" s="229" t="s">
        <v>188</v>
      </c>
      <c r="D48" s="229" t="s">
        <v>190</v>
      </c>
      <c r="E48" s="230">
        <v>2821</v>
      </c>
      <c r="F48" s="230"/>
      <c r="G48" s="230"/>
      <c r="H48" s="309">
        <f t="shared" si="2"/>
        <v>2821</v>
      </c>
    </row>
    <row r="49" spans="1:8" ht="12.75">
      <c r="A49" s="225" t="s">
        <v>83</v>
      </c>
      <c r="B49" s="226" t="s">
        <v>148</v>
      </c>
      <c r="C49" s="229" t="s">
        <v>188</v>
      </c>
      <c r="D49" s="229" t="s">
        <v>191</v>
      </c>
      <c r="E49" s="230">
        <v>9958</v>
      </c>
      <c r="F49" s="230"/>
      <c r="G49" s="230"/>
      <c r="H49" s="309">
        <f t="shared" si="2"/>
        <v>9958</v>
      </c>
    </row>
    <row r="50" spans="1:9" ht="12.75">
      <c r="A50" s="225" t="s">
        <v>83</v>
      </c>
      <c r="B50" s="226" t="s">
        <v>151</v>
      </c>
      <c r="C50" s="229" t="s">
        <v>188</v>
      </c>
      <c r="D50" s="229" t="s">
        <v>192</v>
      </c>
      <c r="E50" s="232">
        <v>16597</v>
      </c>
      <c r="F50" s="232">
        <v>-16597</v>
      </c>
      <c r="G50" s="232"/>
      <c r="H50" s="309">
        <f t="shared" si="2"/>
        <v>0</v>
      </c>
      <c r="I50" s="219" t="s">
        <v>193</v>
      </c>
    </row>
    <row r="51" spans="1:8" ht="12.75">
      <c r="A51" s="225" t="s">
        <v>83</v>
      </c>
      <c r="B51" s="226" t="s">
        <v>162</v>
      </c>
      <c r="C51" s="229" t="s">
        <v>188</v>
      </c>
      <c r="D51" s="229" t="s">
        <v>194</v>
      </c>
      <c r="E51" s="230">
        <v>10722</v>
      </c>
      <c r="F51" s="230"/>
      <c r="G51" s="230"/>
      <c r="H51" s="309">
        <f t="shared" si="2"/>
        <v>10722</v>
      </c>
    </row>
    <row r="52" spans="1:8" ht="12.75">
      <c r="A52" s="225" t="s">
        <v>83</v>
      </c>
      <c r="B52" s="226" t="s">
        <v>165</v>
      </c>
      <c r="C52" s="229" t="s">
        <v>188</v>
      </c>
      <c r="D52" s="229" t="s">
        <v>195</v>
      </c>
      <c r="E52" s="230">
        <v>3985</v>
      </c>
      <c r="F52" s="230"/>
      <c r="G52" s="230"/>
      <c r="H52" s="309">
        <f t="shared" si="2"/>
        <v>3985</v>
      </c>
    </row>
    <row r="53" spans="1:9" ht="12.75">
      <c r="A53" s="225" t="s">
        <v>83</v>
      </c>
      <c r="B53" s="226" t="s">
        <v>196</v>
      </c>
      <c r="C53" s="229" t="s">
        <v>188</v>
      </c>
      <c r="D53" s="229" t="s">
        <v>197</v>
      </c>
      <c r="E53" s="230">
        <v>8863</v>
      </c>
      <c r="F53" s="230">
        <v>-443</v>
      </c>
      <c r="G53" s="230"/>
      <c r="H53" s="309">
        <f t="shared" si="2"/>
        <v>8420</v>
      </c>
      <c r="I53" s="219" t="s">
        <v>198</v>
      </c>
    </row>
    <row r="54" spans="1:9" ht="12.75">
      <c r="A54" s="225" t="s">
        <v>83</v>
      </c>
      <c r="B54" s="226" t="s">
        <v>199</v>
      </c>
      <c r="C54" s="229" t="s">
        <v>188</v>
      </c>
      <c r="D54" s="229" t="s">
        <v>200</v>
      </c>
      <c r="E54" s="230">
        <v>35451</v>
      </c>
      <c r="F54" s="230">
        <v>-332</v>
      </c>
      <c r="G54" s="230"/>
      <c r="H54" s="309">
        <f t="shared" si="2"/>
        <v>35119</v>
      </c>
      <c r="I54" s="219" t="s">
        <v>198</v>
      </c>
    </row>
    <row r="55" spans="1:9" ht="12.75">
      <c r="A55" s="332" t="s">
        <v>83</v>
      </c>
      <c r="B55" s="333" t="s">
        <v>253</v>
      </c>
      <c r="C55" s="334" t="s">
        <v>188</v>
      </c>
      <c r="D55" s="334" t="s">
        <v>351</v>
      </c>
      <c r="E55" s="274">
        <v>0</v>
      </c>
      <c r="F55" s="275"/>
      <c r="G55" s="275">
        <v>5448981</v>
      </c>
      <c r="H55" s="309">
        <f t="shared" si="2"/>
        <v>5448981</v>
      </c>
      <c r="I55" s="276"/>
    </row>
    <row r="56" spans="1:9" ht="12.75">
      <c r="A56" s="332" t="s">
        <v>83</v>
      </c>
      <c r="B56" s="333" t="s">
        <v>271</v>
      </c>
      <c r="C56" s="334" t="s">
        <v>188</v>
      </c>
      <c r="D56" s="334" t="s">
        <v>362</v>
      </c>
      <c r="E56" s="274"/>
      <c r="F56" s="275"/>
      <c r="G56" s="275">
        <v>12000</v>
      </c>
      <c r="H56" s="309">
        <f t="shared" si="2"/>
        <v>12000</v>
      </c>
      <c r="I56" s="276"/>
    </row>
    <row r="57" spans="1:15" s="228" customFormat="1" ht="13.5" thickBot="1">
      <c r="A57" s="236"/>
      <c r="B57" s="237"/>
      <c r="C57" s="238" t="s">
        <v>137</v>
      </c>
      <c r="D57" s="238"/>
      <c r="E57" s="239">
        <f>SUM(E42:E56)</f>
        <v>315310</v>
      </c>
      <c r="F57" s="239">
        <f>SUM(F42:F56)</f>
        <v>65260</v>
      </c>
      <c r="G57" s="239">
        <f>SUM(G42:G56)</f>
        <v>5462521</v>
      </c>
      <c r="H57" s="402">
        <f>SUM(H42:H56)</f>
        <v>5843091</v>
      </c>
      <c r="I57" s="403"/>
      <c r="J57" s="242"/>
      <c r="K57" s="242"/>
      <c r="L57" s="242"/>
      <c r="M57" s="242"/>
      <c r="N57" s="242"/>
      <c r="O57" s="242"/>
    </row>
    <row r="58" spans="1:8" ht="15.75" customHeight="1">
      <c r="A58" s="480" t="s">
        <v>123</v>
      </c>
      <c r="B58" s="481"/>
      <c r="C58" s="222"/>
      <c r="D58" s="222"/>
      <c r="E58" s="248"/>
      <c r="F58" s="248"/>
      <c r="G58" s="248"/>
      <c r="H58" s="316"/>
    </row>
    <row r="59" spans="1:8" ht="12.75">
      <c r="A59" s="225" t="s">
        <v>162</v>
      </c>
      <c r="B59" s="226"/>
      <c r="C59" s="231" t="s">
        <v>201</v>
      </c>
      <c r="D59" s="229"/>
      <c r="E59" s="230"/>
      <c r="F59" s="230"/>
      <c r="G59" s="230"/>
      <c r="H59" s="309"/>
    </row>
    <row r="60" spans="1:10" ht="12.75">
      <c r="A60" s="225" t="s">
        <v>202</v>
      </c>
      <c r="B60" s="226" t="s">
        <v>128</v>
      </c>
      <c r="C60" s="229" t="s">
        <v>203</v>
      </c>
      <c r="D60" s="229" t="s">
        <v>204</v>
      </c>
      <c r="E60" s="230">
        <v>46471</v>
      </c>
      <c r="F60" s="317">
        <v>-33194</v>
      </c>
      <c r="G60" s="230"/>
      <c r="H60" s="309">
        <f aca="true" t="shared" si="3" ref="H60:H65">E60+F60+G60</f>
        <v>13277</v>
      </c>
      <c r="I60" s="219" t="s">
        <v>371</v>
      </c>
      <c r="J60" s="301"/>
    </row>
    <row r="61" spans="1:9" ht="12.75">
      <c r="A61" s="225" t="s">
        <v>202</v>
      </c>
      <c r="B61" s="226" t="s">
        <v>138</v>
      </c>
      <c r="C61" s="229" t="s">
        <v>203</v>
      </c>
      <c r="D61" s="229" t="s">
        <v>205</v>
      </c>
      <c r="E61" s="230">
        <v>11618</v>
      </c>
      <c r="F61" s="287">
        <v>4000</v>
      </c>
      <c r="G61" s="230"/>
      <c r="H61" s="309">
        <f t="shared" si="3"/>
        <v>15618</v>
      </c>
      <c r="I61" s="288" t="s">
        <v>367</v>
      </c>
    </row>
    <row r="62" spans="1:10" ht="13.5" customHeight="1">
      <c r="A62" s="225" t="s">
        <v>206</v>
      </c>
      <c r="B62" s="226" t="s">
        <v>128</v>
      </c>
      <c r="C62" s="229" t="s">
        <v>207</v>
      </c>
      <c r="D62" s="229" t="s">
        <v>208</v>
      </c>
      <c r="E62" s="230">
        <v>114519</v>
      </c>
      <c r="F62" s="230"/>
      <c r="G62" s="318">
        <v>97028</v>
      </c>
      <c r="H62" s="309">
        <f t="shared" si="3"/>
        <v>211547</v>
      </c>
      <c r="I62" s="288" t="s">
        <v>372</v>
      </c>
      <c r="J62" s="301"/>
    </row>
    <row r="63" spans="1:9" ht="12.75">
      <c r="A63" s="225" t="s">
        <v>206</v>
      </c>
      <c r="B63" s="226" t="s">
        <v>138</v>
      </c>
      <c r="C63" s="229" t="s">
        <v>207</v>
      </c>
      <c r="D63" s="229" t="s">
        <v>209</v>
      </c>
      <c r="E63" s="230">
        <v>192524</v>
      </c>
      <c r="F63" s="230"/>
      <c r="G63" s="277">
        <v>24895</v>
      </c>
      <c r="H63" s="309">
        <f t="shared" si="3"/>
        <v>217419</v>
      </c>
      <c r="I63" s="288" t="s">
        <v>411</v>
      </c>
    </row>
    <row r="64" spans="1:9" ht="12.75">
      <c r="A64" s="225" t="s">
        <v>206</v>
      </c>
      <c r="B64" s="226" t="s">
        <v>148</v>
      </c>
      <c r="C64" s="229" t="s">
        <v>207</v>
      </c>
      <c r="D64" s="229" t="s">
        <v>210</v>
      </c>
      <c r="E64" s="230">
        <v>59749</v>
      </c>
      <c r="F64" s="287">
        <v>115091</v>
      </c>
      <c r="G64" s="230"/>
      <c r="H64" s="309">
        <f t="shared" si="3"/>
        <v>174840</v>
      </c>
      <c r="I64" s="288" t="s">
        <v>366</v>
      </c>
    </row>
    <row r="65" spans="1:9" ht="12.75">
      <c r="A65" s="225" t="s">
        <v>206</v>
      </c>
      <c r="B65" s="226" t="s">
        <v>151</v>
      </c>
      <c r="C65" s="229" t="s">
        <v>207</v>
      </c>
      <c r="D65" s="229" t="s">
        <v>211</v>
      </c>
      <c r="E65" s="230">
        <v>331938</v>
      </c>
      <c r="F65" s="287">
        <v>3280</v>
      </c>
      <c r="G65" s="287">
        <v>28633</v>
      </c>
      <c r="H65" s="309">
        <f t="shared" si="3"/>
        <v>363851</v>
      </c>
      <c r="I65" s="288" t="s">
        <v>212</v>
      </c>
    </row>
    <row r="66" spans="1:15" s="228" customFormat="1" ht="12.75">
      <c r="A66" s="225"/>
      <c r="B66" s="226"/>
      <c r="C66" s="231" t="s">
        <v>137</v>
      </c>
      <c r="D66" s="231"/>
      <c r="E66" s="227">
        <f>SUM(E60:E65)</f>
        <v>756819</v>
      </c>
      <c r="F66" s="227">
        <f>SUM(F60:F65)</f>
        <v>89177</v>
      </c>
      <c r="G66" s="227">
        <f>SUM(G60:G65)</f>
        <v>150556</v>
      </c>
      <c r="H66" s="312">
        <f>SUM(H60:H65)</f>
        <v>996552</v>
      </c>
      <c r="J66" s="242"/>
      <c r="K66" s="242"/>
      <c r="L66" s="242"/>
      <c r="M66" s="242"/>
      <c r="N66" s="242"/>
      <c r="O66" s="242"/>
    </row>
    <row r="67" spans="1:8" ht="15.75" customHeight="1">
      <c r="A67" s="474" t="s">
        <v>123</v>
      </c>
      <c r="B67" s="475"/>
      <c r="C67" s="231"/>
      <c r="D67" s="229"/>
      <c r="E67" s="230"/>
      <c r="F67" s="230"/>
      <c r="G67" s="230"/>
      <c r="H67" s="309"/>
    </row>
    <row r="68" spans="1:8" ht="12.75">
      <c r="A68" s="225" t="s">
        <v>165</v>
      </c>
      <c r="B68" s="226"/>
      <c r="C68" s="231" t="s">
        <v>213</v>
      </c>
      <c r="D68" s="229"/>
      <c r="E68" s="230"/>
      <c r="F68" s="230"/>
      <c r="G68" s="230"/>
      <c r="H68" s="309"/>
    </row>
    <row r="69" spans="1:9" ht="12.75">
      <c r="A69" s="225" t="s">
        <v>73</v>
      </c>
      <c r="B69" s="226" t="s">
        <v>128</v>
      </c>
      <c r="C69" s="229" t="s">
        <v>214</v>
      </c>
      <c r="D69" s="229" t="s">
        <v>215</v>
      </c>
      <c r="E69" s="230">
        <v>286796</v>
      </c>
      <c r="F69" s="230">
        <v>-16100</v>
      </c>
      <c r="G69" s="230"/>
      <c r="H69" s="309">
        <f aca="true" t="shared" si="4" ref="H69:H78">E69+F69+G69</f>
        <v>270696</v>
      </c>
      <c r="I69" s="219" t="s">
        <v>216</v>
      </c>
    </row>
    <row r="70" spans="1:9" ht="13.5" customHeight="1">
      <c r="A70" s="225" t="s">
        <v>73</v>
      </c>
      <c r="B70" s="226" t="s">
        <v>138</v>
      </c>
      <c r="C70" s="229" t="s">
        <v>214</v>
      </c>
      <c r="D70" s="229" t="s">
        <v>217</v>
      </c>
      <c r="E70" s="230">
        <v>335524</v>
      </c>
      <c r="F70" s="232">
        <v>-15547</v>
      </c>
      <c r="G70" s="251"/>
      <c r="H70" s="309">
        <f t="shared" si="4"/>
        <v>319977</v>
      </c>
      <c r="I70" s="219" t="s">
        <v>218</v>
      </c>
    </row>
    <row r="71" spans="1:9" ht="12.75">
      <c r="A71" s="225" t="s">
        <v>73</v>
      </c>
      <c r="B71" s="226" t="s">
        <v>148</v>
      </c>
      <c r="C71" s="229" t="s">
        <v>214</v>
      </c>
      <c r="D71" s="229" t="s">
        <v>219</v>
      </c>
      <c r="E71" s="230">
        <v>29211</v>
      </c>
      <c r="F71" s="230">
        <v>-1726</v>
      </c>
      <c r="G71" s="287">
        <v>2990</v>
      </c>
      <c r="H71" s="309">
        <f t="shared" si="4"/>
        <v>30475</v>
      </c>
      <c r="I71" s="288" t="s">
        <v>368</v>
      </c>
    </row>
    <row r="72" spans="1:8" ht="12.75">
      <c r="A72" s="225" t="s">
        <v>73</v>
      </c>
      <c r="B72" s="226" t="s">
        <v>151</v>
      </c>
      <c r="C72" s="229" t="s">
        <v>214</v>
      </c>
      <c r="D72" s="229" t="s">
        <v>220</v>
      </c>
      <c r="E72" s="230">
        <v>13277</v>
      </c>
      <c r="F72" s="230"/>
      <c r="G72" s="230"/>
      <c r="H72" s="309">
        <f t="shared" si="4"/>
        <v>13277</v>
      </c>
    </row>
    <row r="73" spans="1:8" ht="12.75">
      <c r="A73" s="225" t="s">
        <v>74</v>
      </c>
      <c r="B73" s="226" t="s">
        <v>128</v>
      </c>
      <c r="C73" s="229" t="s">
        <v>221</v>
      </c>
      <c r="D73" s="229" t="s">
        <v>222</v>
      </c>
      <c r="E73" s="230">
        <v>59085</v>
      </c>
      <c r="F73" s="230"/>
      <c r="G73" s="230"/>
      <c r="H73" s="309">
        <f t="shared" si="4"/>
        <v>59085</v>
      </c>
    </row>
    <row r="74" spans="1:8" ht="12.75">
      <c r="A74" s="225" t="s">
        <v>74</v>
      </c>
      <c r="B74" s="226" t="s">
        <v>138</v>
      </c>
      <c r="C74" s="229" t="s">
        <v>221</v>
      </c>
      <c r="D74" s="229" t="s">
        <v>223</v>
      </c>
      <c r="E74" s="230">
        <v>943703</v>
      </c>
      <c r="F74" s="230"/>
      <c r="G74" s="230"/>
      <c r="H74" s="309">
        <f t="shared" si="4"/>
        <v>943703</v>
      </c>
    </row>
    <row r="75" spans="1:9" ht="12.75">
      <c r="A75" s="225" t="s">
        <v>95</v>
      </c>
      <c r="B75" s="226" t="s">
        <v>128</v>
      </c>
      <c r="C75" s="229" t="s">
        <v>224</v>
      </c>
      <c r="D75" s="229" t="s">
        <v>225</v>
      </c>
      <c r="E75" s="230">
        <v>455653</v>
      </c>
      <c r="F75" s="230">
        <v>-18105</v>
      </c>
      <c r="G75" s="289">
        <v>3564</v>
      </c>
      <c r="H75" s="309">
        <f t="shared" si="4"/>
        <v>441112</v>
      </c>
      <c r="I75" s="288" t="s">
        <v>369</v>
      </c>
    </row>
    <row r="76" spans="1:8" ht="12.75">
      <c r="A76" s="225" t="s">
        <v>95</v>
      </c>
      <c r="B76" s="226" t="s">
        <v>138</v>
      </c>
      <c r="C76" s="229" t="s">
        <v>224</v>
      </c>
      <c r="D76" s="229" t="s">
        <v>226</v>
      </c>
      <c r="E76" s="230">
        <v>544347</v>
      </c>
      <c r="F76" s="230"/>
      <c r="G76" s="230"/>
      <c r="H76" s="309">
        <f t="shared" si="4"/>
        <v>544347</v>
      </c>
    </row>
    <row r="77" spans="1:9" ht="12.75">
      <c r="A77" s="225" t="s">
        <v>111</v>
      </c>
      <c r="B77" s="226" t="s">
        <v>128</v>
      </c>
      <c r="C77" s="229" t="s">
        <v>227</v>
      </c>
      <c r="D77" s="229" t="s">
        <v>228</v>
      </c>
      <c r="E77" s="230">
        <v>5112</v>
      </c>
      <c r="F77" s="287">
        <v>435</v>
      </c>
      <c r="G77" s="230"/>
      <c r="H77" s="309">
        <f t="shared" si="4"/>
        <v>5547</v>
      </c>
      <c r="I77" s="288" t="s">
        <v>382</v>
      </c>
    </row>
    <row r="78" spans="1:13" ht="12.75">
      <c r="A78" s="225" t="s">
        <v>111</v>
      </c>
      <c r="B78" s="226" t="s">
        <v>138</v>
      </c>
      <c r="C78" s="229" t="s">
        <v>227</v>
      </c>
      <c r="D78" s="229" t="s">
        <v>229</v>
      </c>
      <c r="E78" s="230">
        <v>5145</v>
      </c>
      <c r="F78" s="230"/>
      <c r="G78" s="230"/>
      <c r="H78" s="309">
        <f t="shared" si="4"/>
        <v>5145</v>
      </c>
      <c r="M78" s="242"/>
    </row>
    <row r="79" spans="1:15" s="228" customFormat="1" ht="13.5" thickBot="1">
      <c r="A79" s="236"/>
      <c r="B79" s="237"/>
      <c r="C79" s="238" t="s">
        <v>137</v>
      </c>
      <c r="D79" s="238"/>
      <c r="E79" s="239">
        <f>SUM(E69:E78)</f>
        <v>2677853</v>
      </c>
      <c r="F79" s="239">
        <f>SUM(F69:F78)</f>
        <v>-51043</v>
      </c>
      <c r="G79" s="239">
        <f>SUM(G69:G78)</f>
        <v>6554</v>
      </c>
      <c r="H79" s="310">
        <f>SUM(H69:H78)</f>
        <v>2633364</v>
      </c>
      <c r="J79" s="242"/>
      <c r="K79" s="242"/>
      <c r="L79" s="242"/>
      <c r="M79" s="242"/>
      <c r="N79" s="242"/>
      <c r="O79" s="242"/>
    </row>
    <row r="80" spans="1:15" s="228" customFormat="1" ht="13.5" thickBot="1">
      <c r="A80" s="252"/>
      <c r="B80" s="253"/>
      <c r="C80" s="254"/>
      <c r="D80" s="254"/>
      <c r="E80" s="255"/>
      <c r="F80" s="255"/>
      <c r="G80" s="255"/>
      <c r="H80" s="255"/>
      <c r="J80" s="242"/>
      <c r="K80" s="242"/>
      <c r="L80" s="242"/>
      <c r="M80" s="242"/>
      <c r="N80" s="242"/>
      <c r="O80" s="300"/>
    </row>
    <row r="81" spans="1:15" ht="27.75" customHeight="1">
      <c r="A81" s="476" t="s">
        <v>123</v>
      </c>
      <c r="B81" s="477"/>
      <c r="C81" s="217"/>
      <c r="D81" s="217"/>
      <c r="E81" s="244" t="s">
        <v>124</v>
      </c>
      <c r="F81" s="478" t="s">
        <v>116</v>
      </c>
      <c r="G81" s="479"/>
      <c r="H81" s="308" t="s">
        <v>125</v>
      </c>
      <c r="I81" s="224" t="s">
        <v>126</v>
      </c>
      <c r="J81" s="473"/>
      <c r="K81" s="473"/>
      <c r="L81" s="473"/>
      <c r="M81" s="473"/>
      <c r="N81" s="473"/>
      <c r="O81" s="473"/>
    </row>
    <row r="82" spans="1:15" ht="12.75" customHeight="1">
      <c r="A82" s="220"/>
      <c r="B82" s="221"/>
      <c r="C82" s="222"/>
      <c r="D82" s="222"/>
      <c r="E82" s="223"/>
      <c r="F82" s="221" t="s">
        <v>127</v>
      </c>
      <c r="G82" s="221" t="s">
        <v>33</v>
      </c>
      <c r="H82" s="314"/>
      <c r="I82" s="245"/>
      <c r="J82" s="241"/>
      <c r="K82" s="241"/>
      <c r="L82" s="241"/>
      <c r="M82" s="241"/>
      <c r="N82" s="241"/>
      <c r="O82" s="241"/>
    </row>
    <row r="83" spans="1:8" ht="12.75">
      <c r="A83" s="225" t="s">
        <v>196</v>
      </c>
      <c r="B83" s="226"/>
      <c r="C83" s="231" t="s">
        <v>230</v>
      </c>
      <c r="D83" s="229"/>
      <c r="E83" s="230"/>
      <c r="F83" s="230"/>
      <c r="G83" s="230"/>
      <c r="H83" s="309"/>
    </row>
    <row r="84" spans="1:8" ht="12.75">
      <c r="A84" s="225" t="s">
        <v>96</v>
      </c>
      <c r="B84" s="226" t="s">
        <v>128</v>
      </c>
      <c r="C84" s="229" t="s">
        <v>231</v>
      </c>
      <c r="D84" s="229" t="s">
        <v>232</v>
      </c>
      <c r="E84" s="230">
        <v>224889</v>
      </c>
      <c r="F84" s="230"/>
      <c r="G84" s="230"/>
      <c r="H84" s="309">
        <f aca="true" t="shared" si="5" ref="H84:H96">E84+F84+G84</f>
        <v>224889</v>
      </c>
    </row>
    <row r="85" spans="1:8" ht="12.75">
      <c r="A85" s="225" t="s">
        <v>96</v>
      </c>
      <c r="B85" s="226" t="s">
        <v>138</v>
      </c>
      <c r="C85" s="229" t="s">
        <v>231</v>
      </c>
      <c r="D85" s="229" t="s">
        <v>233</v>
      </c>
      <c r="E85" s="230">
        <v>45675</v>
      </c>
      <c r="F85" s="230"/>
      <c r="G85" s="230"/>
      <c r="H85" s="309">
        <f t="shared" si="5"/>
        <v>45675</v>
      </c>
    </row>
    <row r="86" spans="1:8" ht="12.75">
      <c r="A86" s="225" t="s">
        <v>96</v>
      </c>
      <c r="B86" s="226" t="s">
        <v>148</v>
      </c>
      <c r="C86" s="229" t="s">
        <v>231</v>
      </c>
      <c r="D86" s="229" t="s">
        <v>234</v>
      </c>
      <c r="E86" s="230">
        <v>19916</v>
      </c>
      <c r="F86" s="277"/>
      <c r="G86" s="230"/>
      <c r="H86" s="309">
        <f t="shared" si="5"/>
        <v>19916</v>
      </c>
    </row>
    <row r="87" spans="1:8" ht="12.75">
      <c r="A87" s="329" t="s">
        <v>96</v>
      </c>
      <c r="B87" s="330" t="s">
        <v>151</v>
      </c>
      <c r="C87" s="331" t="s">
        <v>231</v>
      </c>
      <c r="D87" s="331" t="s">
        <v>360</v>
      </c>
      <c r="E87" s="229"/>
      <c r="F87" s="229"/>
      <c r="G87" s="304">
        <v>126581</v>
      </c>
      <c r="H87" s="309">
        <f t="shared" si="5"/>
        <v>126581</v>
      </c>
    </row>
    <row r="88" spans="1:8" ht="12.75">
      <c r="A88" s="329" t="s">
        <v>96</v>
      </c>
      <c r="B88" s="330" t="s">
        <v>162</v>
      </c>
      <c r="C88" s="331" t="s">
        <v>231</v>
      </c>
      <c r="D88" s="331" t="s">
        <v>361</v>
      </c>
      <c r="E88" s="229"/>
      <c r="F88" s="229"/>
      <c r="G88" s="304">
        <v>70000</v>
      </c>
      <c r="H88" s="309">
        <f t="shared" si="5"/>
        <v>70000</v>
      </c>
    </row>
    <row r="89" spans="1:8" ht="12.75">
      <c r="A89" s="329" t="s">
        <v>96</v>
      </c>
      <c r="B89" s="330" t="s">
        <v>165</v>
      </c>
      <c r="C89" s="331" t="s">
        <v>231</v>
      </c>
      <c r="D89" s="331" t="s">
        <v>363</v>
      </c>
      <c r="E89" s="229"/>
      <c r="F89" s="229"/>
      <c r="G89" s="304">
        <v>2661</v>
      </c>
      <c r="H89" s="309">
        <f t="shared" si="5"/>
        <v>2661</v>
      </c>
    </row>
    <row r="90" spans="1:13" ht="12.75">
      <c r="A90" s="329" t="s">
        <v>96</v>
      </c>
      <c r="B90" s="330" t="s">
        <v>196</v>
      </c>
      <c r="C90" s="331" t="s">
        <v>231</v>
      </c>
      <c r="D90" s="331" t="s">
        <v>364</v>
      </c>
      <c r="E90" s="230"/>
      <c r="F90" s="230"/>
      <c r="G90" s="277">
        <v>266210</v>
      </c>
      <c r="H90" s="309">
        <f t="shared" si="5"/>
        <v>266210</v>
      </c>
      <c r="M90" s="301"/>
    </row>
    <row r="91" spans="1:9" ht="12.75">
      <c r="A91" s="329" t="s">
        <v>96</v>
      </c>
      <c r="B91" s="330" t="s">
        <v>199</v>
      </c>
      <c r="C91" s="331" t="s">
        <v>231</v>
      </c>
      <c r="D91" s="400" t="s">
        <v>403</v>
      </c>
      <c r="E91" s="230"/>
      <c r="F91" s="287">
        <v>7000</v>
      </c>
      <c r="H91" s="309">
        <f t="shared" si="5"/>
        <v>7000</v>
      </c>
      <c r="I91" s="288" t="s">
        <v>404</v>
      </c>
    </row>
    <row r="92" spans="1:13" ht="12.75">
      <c r="A92" s="329" t="s">
        <v>96</v>
      </c>
      <c r="B92" s="330" t="s">
        <v>253</v>
      </c>
      <c r="C92" s="331" t="s">
        <v>231</v>
      </c>
      <c r="D92" s="331" t="s">
        <v>401</v>
      </c>
      <c r="E92" s="230"/>
      <c r="F92" s="230"/>
      <c r="G92" s="277">
        <v>1000000</v>
      </c>
      <c r="H92" s="309">
        <f t="shared" si="5"/>
        <v>1000000</v>
      </c>
      <c r="I92" s="288" t="s">
        <v>402</v>
      </c>
      <c r="M92" s="301"/>
    </row>
    <row r="93" spans="1:8" ht="12.75">
      <c r="A93" s="225" t="s">
        <v>97</v>
      </c>
      <c r="B93" s="226"/>
      <c r="C93" s="229" t="s">
        <v>235</v>
      </c>
      <c r="D93" s="229"/>
      <c r="E93" s="230">
        <v>28215</v>
      </c>
      <c r="F93" s="277">
        <v>25</v>
      </c>
      <c r="G93" s="230"/>
      <c r="H93" s="309">
        <f t="shared" si="5"/>
        <v>28240</v>
      </c>
    </row>
    <row r="94" spans="1:8" ht="12.75">
      <c r="A94" s="225" t="s">
        <v>98</v>
      </c>
      <c r="B94" s="226"/>
      <c r="C94" s="229" t="s">
        <v>236</v>
      </c>
      <c r="D94" s="229"/>
      <c r="E94" s="230">
        <v>471686</v>
      </c>
      <c r="F94" s="232">
        <v>-16345</v>
      </c>
      <c r="G94" s="230"/>
      <c r="H94" s="309">
        <f t="shared" si="5"/>
        <v>455341</v>
      </c>
    </row>
    <row r="95" spans="1:9" ht="12.75">
      <c r="A95" s="225" t="s">
        <v>237</v>
      </c>
      <c r="B95" s="226" t="s">
        <v>128</v>
      </c>
      <c r="C95" s="229" t="s">
        <v>238</v>
      </c>
      <c r="D95" s="229" t="s">
        <v>239</v>
      </c>
      <c r="E95" s="230">
        <v>397331</v>
      </c>
      <c r="F95" s="303">
        <v>43686</v>
      </c>
      <c r="G95" s="230">
        <v>-747</v>
      </c>
      <c r="H95" s="309">
        <f t="shared" si="5"/>
        <v>440270</v>
      </c>
      <c r="I95" s="276" t="s">
        <v>448</v>
      </c>
    </row>
    <row r="96" spans="1:13" ht="12.75">
      <c r="A96" s="225" t="s">
        <v>237</v>
      </c>
      <c r="B96" s="226" t="s">
        <v>138</v>
      </c>
      <c r="C96" s="229" t="s">
        <v>238</v>
      </c>
      <c r="D96" s="229" t="s">
        <v>241</v>
      </c>
      <c r="E96" s="230">
        <v>21576</v>
      </c>
      <c r="F96" s="230"/>
      <c r="G96" s="230"/>
      <c r="H96" s="309">
        <f t="shared" si="5"/>
        <v>21576</v>
      </c>
      <c r="I96" s="219" t="s">
        <v>240</v>
      </c>
      <c r="M96" s="242"/>
    </row>
    <row r="97" spans="1:15" s="228" customFormat="1" ht="12.75">
      <c r="A97" s="225"/>
      <c r="B97" s="226"/>
      <c r="C97" s="231" t="s">
        <v>137</v>
      </c>
      <c r="D97" s="231"/>
      <c r="E97" s="227">
        <f>SUM(E84:E96)</f>
        <v>1209288</v>
      </c>
      <c r="F97" s="227">
        <f>SUM(F84:F96)</f>
        <v>34366</v>
      </c>
      <c r="G97" s="227">
        <f>SUM(G84:G96)</f>
        <v>1464705</v>
      </c>
      <c r="H97" s="312">
        <f>SUM(H84:H96)</f>
        <v>2708359</v>
      </c>
      <c r="J97" s="242"/>
      <c r="K97" s="242"/>
      <c r="L97" s="242"/>
      <c r="M97" s="242"/>
      <c r="N97" s="242"/>
      <c r="O97" s="242"/>
    </row>
    <row r="98" spans="1:8" ht="18" customHeight="1">
      <c r="A98" s="474" t="s">
        <v>123</v>
      </c>
      <c r="B98" s="475"/>
      <c r="C98" s="229"/>
      <c r="D98" s="229"/>
      <c r="E98" s="230"/>
      <c r="F98" s="230" t="s">
        <v>352</v>
      </c>
      <c r="G98" s="230"/>
      <c r="H98" s="309"/>
    </row>
    <row r="99" spans="1:8" ht="12.75">
      <c r="A99" s="225" t="s">
        <v>199</v>
      </c>
      <c r="B99" s="226"/>
      <c r="C99" s="231" t="s">
        <v>242</v>
      </c>
      <c r="D99" s="229"/>
      <c r="E99" s="230"/>
      <c r="F99" s="230"/>
      <c r="G99" s="230"/>
      <c r="H99" s="309"/>
    </row>
    <row r="100" spans="1:8" ht="12.75">
      <c r="A100" s="225" t="s">
        <v>77</v>
      </c>
      <c r="B100" s="226"/>
      <c r="C100" s="229" t="s">
        <v>243</v>
      </c>
      <c r="D100" s="229"/>
      <c r="E100" s="230">
        <v>497909</v>
      </c>
      <c r="F100" s="230"/>
      <c r="G100" s="230"/>
      <c r="H100" s="309">
        <f aca="true" t="shared" si="6" ref="H100:H107">E100+F100+G100</f>
        <v>497909</v>
      </c>
    </row>
    <row r="101" spans="1:9" ht="12.75">
      <c r="A101" s="225" t="s">
        <v>78</v>
      </c>
      <c r="B101" s="226" t="s">
        <v>128</v>
      </c>
      <c r="C101" s="229" t="s">
        <v>244</v>
      </c>
      <c r="D101" s="229" t="s">
        <v>245</v>
      </c>
      <c r="E101" s="230">
        <v>992498</v>
      </c>
      <c r="F101" s="232">
        <v>-25970</v>
      </c>
      <c r="G101" s="230"/>
      <c r="H101" s="309">
        <f t="shared" si="6"/>
        <v>966528</v>
      </c>
      <c r="I101" s="219" t="s">
        <v>246</v>
      </c>
    </row>
    <row r="102" spans="1:9" ht="12.75">
      <c r="A102" s="225" t="s">
        <v>78</v>
      </c>
      <c r="B102" s="226" t="s">
        <v>138</v>
      </c>
      <c r="C102" s="229" t="s">
        <v>244</v>
      </c>
      <c r="D102" s="229" t="s">
        <v>247</v>
      </c>
      <c r="E102" s="230">
        <v>285468</v>
      </c>
      <c r="F102" s="232"/>
      <c r="G102" s="230"/>
      <c r="H102" s="309">
        <f t="shared" si="6"/>
        <v>285468</v>
      </c>
      <c r="I102" s="219" t="s">
        <v>246</v>
      </c>
    </row>
    <row r="103" spans="1:9" ht="12.75">
      <c r="A103" s="225" t="s">
        <v>78</v>
      </c>
      <c r="B103" s="226" t="s">
        <v>148</v>
      </c>
      <c r="C103" s="229" t="s">
        <v>244</v>
      </c>
      <c r="D103" s="229" t="s">
        <v>248</v>
      </c>
      <c r="E103" s="230">
        <v>82985</v>
      </c>
      <c r="F103" s="232"/>
      <c r="G103" s="230">
        <v>-33195</v>
      </c>
      <c r="H103" s="309">
        <f t="shared" si="6"/>
        <v>49790</v>
      </c>
      <c r="I103" s="219" t="s">
        <v>249</v>
      </c>
    </row>
    <row r="104" spans="1:9" ht="12.75">
      <c r="A104" s="225" t="s">
        <v>78</v>
      </c>
      <c r="B104" s="226" t="s">
        <v>151</v>
      </c>
      <c r="C104" s="229" t="s">
        <v>244</v>
      </c>
      <c r="D104" s="229" t="s">
        <v>250</v>
      </c>
      <c r="E104" s="230">
        <v>49791</v>
      </c>
      <c r="F104" s="232"/>
      <c r="G104" s="230">
        <v>-49791</v>
      </c>
      <c r="H104" s="309">
        <f t="shared" si="6"/>
        <v>0</v>
      </c>
      <c r="I104" s="219" t="s">
        <v>251</v>
      </c>
    </row>
    <row r="105" spans="1:13" ht="12.75">
      <c r="A105" s="225" t="s">
        <v>78</v>
      </c>
      <c r="B105" s="226" t="s">
        <v>162</v>
      </c>
      <c r="C105" s="229" t="s">
        <v>244</v>
      </c>
      <c r="D105" s="229" t="s">
        <v>252</v>
      </c>
      <c r="E105" s="230">
        <v>14937</v>
      </c>
      <c r="F105" s="232"/>
      <c r="G105" s="230">
        <v>-14937</v>
      </c>
      <c r="H105" s="309">
        <f t="shared" si="6"/>
        <v>0</v>
      </c>
      <c r="I105" s="219" t="s">
        <v>251</v>
      </c>
      <c r="M105" s="242"/>
    </row>
    <row r="106" spans="1:9" ht="12.75">
      <c r="A106" s="329" t="s">
        <v>78</v>
      </c>
      <c r="B106" s="330" t="s">
        <v>165</v>
      </c>
      <c r="C106" s="331" t="s">
        <v>244</v>
      </c>
      <c r="D106" s="331" t="s">
        <v>409</v>
      </c>
      <c r="E106" s="230">
        <v>0</v>
      </c>
      <c r="F106" s="232"/>
      <c r="G106" s="287">
        <v>330000</v>
      </c>
      <c r="H106" s="309">
        <f t="shared" si="6"/>
        <v>330000</v>
      </c>
      <c r="I106" s="288" t="s">
        <v>407</v>
      </c>
    </row>
    <row r="107" spans="1:9" ht="12.75">
      <c r="A107" s="329" t="s">
        <v>78</v>
      </c>
      <c r="B107" s="330" t="s">
        <v>196</v>
      </c>
      <c r="C107" s="331" t="s">
        <v>244</v>
      </c>
      <c r="D107" s="331" t="s">
        <v>414</v>
      </c>
      <c r="E107" s="230">
        <v>0</v>
      </c>
      <c r="F107" s="232"/>
      <c r="G107" s="287">
        <v>29000</v>
      </c>
      <c r="H107" s="309">
        <f t="shared" si="6"/>
        <v>29000</v>
      </c>
      <c r="I107" s="288" t="s">
        <v>408</v>
      </c>
    </row>
    <row r="108" spans="1:15" s="228" customFormat="1" ht="12.75">
      <c r="A108" s="225"/>
      <c r="B108" s="226"/>
      <c r="C108" s="231" t="s">
        <v>137</v>
      </c>
      <c r="D108" s="231"/>
      <c r="E108" s="227">
        <f>SUM(E100:E107)</f>
        <v>1923588</v>
      </c>
      <c r="F108" s="227">
        <f>SUM(F100:F107)</f>
        <v>-25970</v>
      </c>
      <c r="G108" s="227">
        <f>SUM(G100:G107)</f>
        <v>261077</v>
      </c>
      <c r="H108" s="312">
        <f>SUM(H100:H107)</f>
        <v>2158695</v>
      </c>
      <c r="J108" s="242"/>
      <c r="K108" s="242"/>
      <c r="L108" s="242"/>
      <c r="M108" s="242"/>
      <c r="N108" s="242"/>
      <c r="O108" s="242"/>
    </row>
    <row r="109" spans="1:8" ht="21.75" customHeight="1">
      <c r="A109" s="474" t="s">
        <v>123</v>
      </c>
      <c r="B109" s="475"/>
      <c r="C109" s="229"/>
      <c r="D109" s="229"/>
      <c r="E109" s="230"/>
      <c r="F109" s="230"/>
      <c r="G109" s="230"/>
      <c r="H109" s="309"/>
    </row>
    <row r="110" spans="1:13" ht="12.75">
      <c r="A110" s="225" t="s">
        <v>253</v>
      </c>
      <c r="B110" s="226"/>
      <c r="C110" s="231" t="s">
        <v>254</v>
      </c>
      <c r="D110" s="229"/>
      <c r="E110" s="230"/>
      <c r="F110" s="230"/>
      <c r="G110" s="230"/>
      <c r="H110" s="309"/>
      <c r="M110" s="455"/>
    </row>
    <row r="111" spans="1:13" ht="12.75">
      <c r="A111" s="322" t="s">
        <v>75</v>
      </c>
      <c r="B111" s="323" t="s">
        <v>128</v>
      </c>
      <c r="C111" s="324" t="s">
        <v>255</v>
      </c>
      <c r="D111" s="324" t="s">
        <v>256</v>
      </c>
      <c r="E111" s="325">
        <v>1353283</v>
      </c>
      <c r="F111" s="325">
        <v>63192</v>
      </c>
      <c r="G111" s="325"/>
      <c r="H111" s="309">
        <f aca="true" t="shared" si="7" ref="H111:H128">E111+F111+G111</f>
        <v>1416475</v>
      </c>
      <c r="I111" s="219" t="s">
        <v>198</v>
      </c>
      <c r="K111" s="455"/>
      <c r="M111" s="455"/>
    </row>
    <row r="112" spans="1:13" ht="12.75">
      <c r="A112" s="322" t="s">
        <v>75</v>
      </c>
      <c r="B112" s="323" t="s">
        <v>138</v>
      </c>
      <c r="C112" s="324" t="s">
        <v>255</v>
      </c>
      <c r="D112" s="324" t="s">
        <v>257</v>
      </c>
      <c r="E112" s="326">
        <v>99582</v>
      </c>
      <c r="F112" s="325"/>
      <c r="G112" s="328">
        <v>82966</v>
      </c>
      <c r="H112" s="309">
        <f t="shared" si="7"/>
        <v>182548</v>
      </c>
      <c r="I112" s="288" t="s">
        <v>413</v>
      </c>
      <c r="M112" s="455"/>
    </row>
    <row r="113" spans="1:13" ht="12.75">
      <c r="A113" s="322" t="s">
        <v>75</v>
      </c>
      <c r="B113" s="323" t="s">
        <v>148</v>
      </c>
      <c r="C113" s="324" t="s">
        <v>255</v>
      </c>
      <c r="D113" s="324" t="s">
        <v>258</v>
      </c>
      <c r="E113" s="325">
        <v>0</v>
      </c>
      <c r="F113" s="325"/>
      <c r="G113" s="325"/>
      <c r="H113" s="309">
        <f t="shared" si="7"/>
        <v>0</v>
      </c>
      <c r="K113" s="456"/>
      <c r="M113" s="455"/>
    </row>
    <row r="114" spans="1:8" ht="12.75">
      <c r="A114" s="322" t="s">
        <v>75</v>
      </c>
      <c r="B114" s="323" t="s">
        <v>151</v>
      </c>
      <c r="C114" s="324" t="s">
        <v>255</v>
      </c>
      <c r="D114" s="324" t="s">
        <v>259</v>
      </c>
      <c r="E114" s="325">
        <v>273120</v>
      </c>
      <c r="F114" s="325">
        <v>1097</v>
      </c>
      <c r="G114" s="325"/>
      <c r="H114" s="309">
        <f t="shared" si="7"/>
        <v>274217</v>
      </c>
    </row>
    <row r="115" spans="1:8" ht="12.75">
      <c r="A115" s="285" t="s">
        <v>75</v>
      </c>
      <c r="B115" s="286" t="s">
        <v>162</v>
      </c>
      <c r="C115" s="264" t="s">
        <v>255</v>
      </c>
      <c r="D115" s="264" t="s">
        <v>260</v>
      </c>
      <c r="E115" s="232">
        <v>3319</v>
      </c>
      <c r="F115" s="232"/>
      <c r="G115" s="232"/>
      <c r="H115" s="309">
        <f t="shared" si="7"/>
        <v>3319</v>
      </c>
    </row>
    <row r="116" spans="1:8" ht="12.75">
      <c r="A116" s="225" t="s">
        <v>75</v>
      </c>
      <c r="B116" s="226" t="s">
        <v>165</v>
      </c>
      <c r="C116" s="229" t="s">
        <v>255</v>
      </c>
      <c r="D116" s="229" t="s">
        <v>261</v>
      </c>
      <c r="E116" s="230">
        <v>312288</v>
      </c>
      <c r="F116" s="230"/>
      <c r="G116" s="230"/>
      <c r="H116" s="309">
        <f t="shared" si="7"/>
        <v>312288</v>
      </c>
    </row>
    <row r="117" spans="1:9" ht="12.75">
      <c r="A117" s="225" t="s">
        <v>75</v>
      </c>
      <c r="B117" s="226" t="s">
        <v>196</v>
      </c>
      <c r="C117" s="229" t="s">
        <v>255</v>
      </c>
      <c r="D117" s="229" t="s">
        <v>262</v>
      </c>
      <c r="E117" s="230">
        <v>12647</v>
      </c>
      <c r="F117" s="230">
        <v>-18</v>
      </c>
      <c r="G117" s="230"/>
      <c r="H117" s="309">
        <f t="shared" si="7"/>
        <v>12629</v>
      </c>
      <c r="I117" s="219" t="s">
        <v>263</v>
      </c>
    </row>
    <row r="118" spans="1:9" ht="13.5" thickBot="1">
      <c r="A118" s="236" t="s">
        <v>75</v>
      </c>
      <c r="B118" s="237" t="s">
        <v>199</v>
      </c>
      <c r="C118" s="292" t="s">
        <v>255</v>
      </c>
      <c r="D118" s="292" t="s">
        <v>374</v>
      </c>
      <c r="E118" s="293">
        <v>0</v>
      </c>
      <c r="F118" s="294">
        <v>3330</v>
      </c>
      <c r="G118" s="293"/>
      <c r="H118" s="313">
        <f t="shared" si="7"/>
        <v>3330</v>
      </c>
      <c r="I118" s="288" t="s">
        <v>376</v>
      </c>
    </row>
    <row r="119" spans="1:9" ht="12.75">
      <c r="A119" s="337"/>
      <c r="B119" s="253"/>
      <c r="C119" s="245"/>
      <c r="D119" s="245"/>
      <c r="E119" s="250"/>
      <c r="F119" s="291"/>
      <c r="G119" s="250"/>
      <c r="H119" s="295"/>
      <c r="I119" s="288"/>
    </row>
    <row r="120" spans="1:9" ht="13.5" thickBot="1">
      <c r="A120" s="405"/>
      <c r="B120" s="406"/>
      <c r="C120" s="245"/>
      <c r="D120" s="245"/>
      <c r="E120" s="250"/>
      <c r="F120" s="291"/>
      <c r="G120" s="250"/>
      <c r="H120" s="301"/>
      <c r="I120" s="288"/>
    </row>
    <row r="121" spans="1:15" ht="25.5">
      <c r="A121" s="480" t="s">
        <v>123</v>
      </c>
      <c r="B121" s="481"/>
      <c r="C121" s="217"/>
      <c r="D121" s="217"/>
      <c r="E121" s="244" t="s">
        <v>124</v>
      </c>
      <c r="F121" s="478" t="s">
        <v>116</v>
      </c>
      <c r="G121" s="479"/>
      <c r="H121" s="308" t="s">
        <v>125</v>
      </c>
      <c r="I121" s="224" t="s">
        <v>126</v>
      </c>
      <c r="J121" s="473"/>
      <c r="K121" s="473"/>
      <c r="L121" s="473"/>
      <c r="M121" s="473"/>
      <c r="N121" s="473"/>
      <c r="O121" s="473"/>
    </row>
    <row r="122" spans="1:15" ht="12.75">
      <c r="A122" s="225" t="s">
        <v>76</v>
      </c>
      <c r="B122" s="226"/>
      <c r="C122" s="229" t="s">
        <v>264</v>
      </c>
      <c r="D122" s="229"/>
      <c r="E122" s="230">
        <v>58089</v>
      </c>
      <c r="F122" s="230"/>
      <c r="G122" s="230"/>
      <c r="H122" s="309">
        <f t="shared" si="7"/>
        <v>58089</v>
      </c>
      <c r="J122" s="241"/>
      <c r="K122" s="241"/>
      <c r="L122" s="241"/>
      <c r="M122" s="241"/>
      <c r="N122" s="241"/>
      <c r="O122" s="241"/>
    </row>
    <row r="123" spans="1:9" ht="12.75">
      <c r="A123" s="225" t="s">
        <v>81</v>
      </c>
      <c r="B123" s="226" t="s">
        <v>128</v>
      </c>
      <c r="C123" s="229" t="s">
        <v>265</v>
      </c>
      <c r="D123" s="229" t="s">
        <v>266</v>
      </c>
      <c r="E123" s="230">
        <v>5643</v>
      </c>
      <c r="F123" s="287">
        <v>2028</v>
      </c>
      <c r="G123" s="230"/>
      <c r="H123" s="309">
        <f t="shared" si="7"/>
        <v>7671</v>
      </c>
      <c r="I123" s="288" t="s">
        <v>377</v>
      </c>
    </row>
    <row r="124" spans="1:8" ht="12.75">
      <c r="A124" s="225" t="s">
        <v>81</v>
      </c>
      <c r="B124" s="226" t="s">
        <v>138</v>
      </c>
      <c r="C124" s="229" t="s">
        <v>265</v>
      </c>
      <c r="D124" s="229" t="s">
        <v>267</v>
      </c>
      <c r="E124" s="230">
        <v>85640</v>
      </c>
      <c r="F124" s="230"/>
      <c r="G124" s="230"/>
      <c r="H124" s="309">
        <f t="shared" si="7"/>
        <v>85640</v>
      </c>
    </row>
    <row r="125" spans="1:8" ht="12.75">
      <c r="A125" s="225" t="s">
        <v>81</v>
      </c>
      <c r="B125" s="226" t="s">
        <v>148</v>
      </c>
      <c r="C125" s="229" t="s">
        <v>265</v>
      </c>
      <c r="D125" s="229" t="s">
        <v>268</v>
      </c>
      <c r="E125" s="230">
        <v>996</v>
      </c>
      <c r="F125" s="230"/>
      <c r="G125" s="230"/>
      <c r="H125" s="309">
        <f t="shared" si="7"/>
        <v>996</v>
      </c>
    </row>
    <row r="126" spans="1:9" ht="12.75">
      <c r="A126" s="225" t="s">
        <v>81</v>
      </c>
      <c r="B126" s="226" t="s">
        <v>151</v>
      </c>
      <c r="C126" s="229" t="s">
        <v>265</v>
      </c>
      <c r="D126" s="229" t="s">
        <v>269</v>
      </c>
      <c r="E126" s="230">
        <v>49990</v>
      </c>
      <c r="F126" s="230">
        <v>-2500</v>
      </c>
      <c r="G126" s="230"/>
      <c r="H126" s="309">
        <f t="shared" si="7"/>
        <v>47490</v>
      </c>
      <c r="I126" s="219" t="s">
        <v>240</v>
      </c>
    </row>
    <row r="127" spans="1:9" ht="12.75">
      <c r="A127" s="256" t="s">
        <v>81</v>
      </c>
      <c r="B127" s="226" t="s">
        <v>162</v>
      </c>
      <c r="C127" s="229" t="s">
        <v>265</v>
      </c>
      <c r="D127" s="229" t="s">
        <v>117</v>
      </c>
      <c r="E127" s="230">
        <v>57857</v>
      </c>
      <c r="F127" s="287">
        <v>3330</v>
      </c>
      <c r="G127" s="230"/>
      <c r="H127" s="309">
        <f t="shared" si="7"/>
        <v>61187</v>
      </c>
      <c r="I127" s="288" t="s">
        <v>375</v>
      </c>
    </row>
    <row r="128" spans="1:13" ht="12.75">
      <c r="A128" s="256" t="s">
        <v>82</v>
      </c>
      <c r="B128" s="226"/>
      <c r="C128" s="229" t="s">
        <v>270</v>
      </c>
      <c r="D128" s="229"/>
      <c r="E128" s="230">
        <v>37012</v>
      </c>
      <c r="F128" s="230">
        <v>-1461</v>
      </c>
      <c r="G128" s="230"/>
      <c r="H128" s="309">
        <f t="shared" si="7"/>
        <v>35551</v>
      </c>
      <c r="I128" s="219" t="s">
        <v>427</v>
      </c>
      <c r="M128" s="242"/>
    </row>
    <row r="129" spans="1:15" s="228" customFormat="1" ht="13.5" thickBot="1">
      <c r="A129" s="257"/>
      <c r="B129" s="237"/>
      <c r="C129" s="238" t="s">
        <v>137</v>
      </c>
      <c r="D129" s="238"/>
      <c r="E129" s="239">
        <f>SUM(E110:E128)</f>
        <v>2349466</v>
      </c>
      <c r="F129" s="239">
        <f>SUM(F110:F128)</f>
        <v>68998</v>
      </c>
      <c r="G129" s="239">
        <f>SUM(G110:G128)</f>
        <v>82966</v>
      </c>
      <c r="H129" s="310">
        <f>SUM(H110:H128)</f>
        <v>2501430</v>
      </c>
      <c r="J129" s="243"/>
      <c r="K129" s="243"/>
      <c r="L129" s="243"/>
      <c r="M129" s="243"/>
      <c r="N129" s="242"/>
      <c r="O129" s="242"/>
    </row>
    <row r="130" spans="1:15" s="228" customFormat="1" ht="12.75">
      <c r="A130" s="296"/>
      <c r="B130" s="273"/>
      <c r="C130" s="297"/>
      <c r="D130" s="297"/>
      <c r="E130" s="298"/>
      <c r="F130" s="298"/>
      <c r="G130" s="298"/>
      <c r="H130" s="311"/>
      <c r="J130" s="242"/>
      <c r="K130" s="242"/>
      <c r="L130" s="242"/>
      <c r="M130" s="300"/>
      <c r="N130" s="300"/>
      <c r="O130" s="300"/>
    </row>
    <row r="131" spans="1:8" ht="12.75" customHeight="1">
      <c r="A131" s="225" t="s">
        <v>271</v>
      </c>
      <c r="B131" s="226"/>
      <c r="C131" s="231" t="s">
        <v>272</v>
      </c>
      <c r="D131" s="229"/>
      <c r="E131" s="230"/>
      <c r="F131" s="230"/>
      <c r="G131" s="230"/>
      <c r="H131" s="309"/>
    </row>
    <row r="132" spans="1:10" ht="12.75" customHeight="1">
      <c r="A132" s="259" t="s">
        <v>273</v>
      </c>
      <c r="B132" s="260" t="s">
        <v>128</v>
      </c>
      <c r="C132" s="261" t="s">
        <v>274</v>
      </c>
      <c r="D132" s="261" t="s">
        <v>275</v>
      </c>
      <c r="E132" s="262">
        <v>481246</v>
      </c>
      <c r="F132" s="262">
        <v>-18038</v>
      </c>
      <c r="G132" s="262">
        <v>1721</v>
      </c>
      <c r="H132" s="309">
        <f aca="true" t="shared" si="8" ref="H132:H152">E132+F132+G132</f>
        <v>464929</v>
      </c>
      <c r="I132" s="219" t="s">
        <v>198</v>
      </c>
      <c r="J132" s="301"/>
    </row>
    <row r="133" spans="1:10" ht="12.75" customHeight="1">
      <c r="A133" s="259" t="s">
        <v>273</v>
      </c>
      <c r="B133" s="260" t="s">
        <v>138</v>
      </c>
      <c r="C133" s="261" t="s">
        <v>274</v>
      </c>
      <c r="D133" s="261" t="s">
        <v>276</v>
      </c>
      <c r="E133" s="262">
        <v>1601009</v>
      </c>
      <c r="F133" s="262"/>
      <c r="G133" s="262"/>
      <c r="H133" s="309">
        <f t="shared" si="8"/>
        <v>1601009</v>
      </c>
      <c r="J133" s="301"/>
    </row>
    <row r="134" spans="1:10" ht="12.75" customHeight="1">
      <c r="A134" s="259" t="s">
        <v>273</v>
      </c>
      <c r="B134" s="260" t="s">
        <v>148</v>
      </c>
      <c r="C134" s="261" t="s">
        <v>274</v>
      </c>
      <c r="D134" s="261" t="s">
        <v>277</v>
      </c>
      <c r="E134" s="262">
        <v>358295</v>
      </c>
      <c r="F134" s="262">
        <v>-1568</v>
      </c>
      <c r="G134" s="262"/>
      <c r="H134" s="309">
        <f t="shared" si="8"/>
        <v>356727</v>
      </c>
      <c r="I134" s="219" t="s">
        <v>198</v>
      </c>
      <c r="J134" s="301"/>
    </row>
    <row r="135" spans="1:10" ht="12.75" customHeight="1">
      <c r="A135" s="259" t="s">
        <v>273</v>
      </c>
      <c r="B135" s="260" t="s">
        <v>151</v>
      </c>
      <c r="C135" s="261" t="s">
        <v>274</v>
      </c>
      <c r="D135" s="261" t="s">
        <v>278</v>
      </c>
      <c r="E135" s="262">
        <v>104893</v>
      </c>
      <c r="F135" s="262">
        <v>-811</v>
      </c>
      <c r="G135" s="262"/>
      <c r="H135" s="309">
        <f t="shared" si="8"/>
        <v>104082</v>
      </c>
      <c r="I135" s="219" t="s">
        <v>198</v>
      </c>
      <c r="J135" s="301"/>
    </row>
    <row r="136" spans="1:10" ht="12.75" customHeight="1">
      <c r="A136" s="259" t="s">
        <v>273</v>
      </c>
      <c r="B136" s="260" t="s">
        <v>162</v>
      </c>
      <c r="C136" s="261" t="s">
        <v>274</v>
      </c>
      <c r="D136" s="261" t="s">
        <v>279</v>
      </c>
      <c r="E136" s="262">
        <v>98519</v>
      </c>
      <c r="F136" s="262">
        <v>-478</v>
      </c>
      <c r="G136" s="262"/>
      <c r="H136" s="309">
        <f t="shared" si="8"/>
        <v>98041</v>
      </c>
      <c r="I136" s="219" t="s">
        <v>198</v>
      </c>
      <c r="J136" s="301"/>
    </row>
    <row r="137" spans="1:10" ht="12.75" customHeight="1">
      <c r="A137" s="259" t="s">
        <v>280</v>
      </c>
      <c r="B137" s="260" t="s">
        <v>128</v>
      </c>
      <c r="C137" s="261" t="s">
        <v>281</v>
      </c>
      <c r="D137" s="261" t="s">
        <v>275</v>
      </c>
      <c r="E137" s="262">
        <v>1104594</v>
      </c>
      <c r="F137" s="262">
        <v>-29627</v>
      </c>
      <c r="G137" s="262">
        <v>-6294</v>
      </c>
      <c r="H137" s="309">
        <f t="shared" si="8"/>
        <v>1068673</v>
      </c>
      <c r="J137" s="301"/>
    </row>
    <row r="138" spans="1:10" ht="12.75" customHeight="1">
      <c r="A138" s="259" t="s">
        <v>280</v>
      </c>
      <c r="B138" s="260" t="s">
        <v>138</v>
      </c>
      <c r="C138" s="261" t="s">
        <v>281</v>
      </c>
      <c r="D138" s="261" t="s">
        <v>276</v>
      </c>
      <c r="E138" s="262">
        <v>3698466</v>
      </c>
      <c r="F138" s="262">
        <v>14981</v>
      </c>
      <c r="G138" s="262"/>
      <c r="H138" s="309">
        <f t="shared" si="8"/>
        <v>3713447</v>
      </c>
      <c r="J138" s="301"/>
    </row>
    <row r="139" spans="1:10" ht="12.75" customHeight="1">
      <c r="A139" s="259" t="s">
        <v>280</v>
      </c>
      <c r="B139" s="260" t="s">
        <v>148</v>
      </c>
      <c r="C139" s="261" t="s">
        <v>281</v>
      </c>
      <c r="D139" s="261" t="s">
        <v>277</v>
      </c>
      <c r="E139" s="262">
        <v>487352</v>
      </c>
      <c r="F139" s="262">
        <v>-2040</v>
      </c>
      <c r="G139" s="262">
        <v>-2324</v>
      </c>
      <c r="H139" s="309">
        <f t="shared" si="8"/>
        <v>482988</v>
      </c>
      <c r="I139" s="219" t="s">
        <v>198</v>
      </c>
      <c r="J139" s="301"/>
    </row>
    <row r="140" spans="1:10" ht="12.75" customHeight="1">
      <c r="A140" s="259" t="s">
        <v>280</v>
      </c>
      <c r="B140" s="260" t="s">
        <v>151</v>
      </c>
      <c r="C140" s="261" t="s">
        <v>281</v>
      </c>
      <c r="D140" s="261" t="s">
        <v>282</v>
      </c>
      <c r="E140" s="262">
        <v>222499</v>
      </c>
      <c r="F140" s="262"/>
      <c r="G140" s="262"/>
      <c r="H140" s="309">
        <f t="shared" si="8"/>
        <v>222499</v>
      </c>
      <c r="J140" s="301"/>
    </row>
    <row r="141" spans="1:9" ht="12.75" customHeight="1">
      <c r="A141" s="225" t="s">
        <v>280</v>
      </c>
      <c r="B141" s="226" t="s">
        <v>162</v>
      </c>
      <c r="C141" s="229" t="s">
        <v>281</v>
      </c>
      <c r="D141" s="229" t="s">
        <v>283</v>
      </c>
      <c r="E141" s="230">
        <v>49791</v>
      </c>
      <c r="F141" s="287">
        <v>-2360</v>
      </c>
      <c r="G141" s="230"/>
      <c r="H141" s="309">
        <f t="shared" si="8"/>
        <v>47431</v>
      </c>
      <c r="I141" s="219" t="s">
        <v>381</v>
      </c>
    </row>
    <row r="142" spans="1:9" ht="12.75" customHeight="1">
      <c r="A142" s="225" t="s">
        <v>280</v>
      </c>
      <c r="B142" s="226" t="s">
        <v>165</v>
      </c>
      <c r="C142" s="229" t="s">
        <v>281</v>
      </c>
      <c r="D142" s="229" t="s">
        <v>284</v>
      </c>
      <c r="E142" s="230">
        <v>9958</v>
      </c>
      <c r="F142" s="230">
        <v>-2259</v>
      </c>
      <c r="G142" s="230"/>
      <c r="H142" s="309">
        <f t="shared" si="8"/>
        <v>7699</v>
      </c>
      <c r="I142" s="219" t="s">
        <v>198</v>
      </c>
    </row>
    <row r="143" spans="1:8" ht="12.75" customHeight="1">
      <c r="A143" s="225" t="s">
        <v>280</v>
      </c>
      <c r="B143" s="226" t="s">
        <v>196</v>
      </c>
      <c r="C143" s="229" t="s">
        <v>281</v>
      </c>
      <c r="D143" s="229" t="s">
        <v>285</v>
      </c>
      <c r="E143" s="230">
        <v>1576711</v>
      </c>
      <c r="F143" s="230"/>
      <c r="G143" s="230"/>
      <c r="H143" s="309">
        <f t="shared" si="8"/>
        <v>1576711</v>
      </c>
    </row>
    <row r="144" spans="1:10" ht="12.75" customHeight="1">
      <c r="A144" s="225" t="s">
        <v>280</v>
      </c>
      <c r="B144" s="226" t="s">
        <v>199</v>
      </c>
      <c r="C144" s="229" t="s">
        <v>281</v>
      </c>
      <c r="D144" s="229" t="s">
        <v>286</v>
      </c>
      <c r="E144" s="230">
        <v>16597</v>
      </c>
      <c r="F144" s="230"/>
      <c r="G144" s="230"/>
      <c r="H144" s="309">
        <f t="shared" si="8"/>
        <v>16597</v>
      </c>
      <c r="J144" s="452"/>
    </row>
    <row r="145" spans="1:8" ht="12.75" customHeight="1">
      <c r="A145" s="225" t="s">
        <v>280</v>
      </c>
      <c r="B145" s="226" t="s">
        <v>253</v>
      </c>
      <c r="C145" s="229" t="s">
        <v>281</v>
      </c>
      <c r="D145" s="229" t="s">
        <v>358</v>
      </c>
      <c r="E145" s="230">
        <v>0</v>
      </c>
      <c r="F145" s="230"/>
      <c r="G145" s="277">
        <v>24895</v>
      </c>
      <c r="H145" s="309">
        <f t="shared" si="8"/>
        <v>24895</v>
      </c>
    </row>
    <row r="146" spans="1:9" ht="12.75" customHeight="1">
      <c r="A146" s="259" t="s">
        <v>287</v>
      </c>
      <c r="B146" s="260" t="s">
        <v>128</v>
      </c>
      <c r="C146" s="261" t="s">
        <v>288</v>
      </c>
      <c r="D146" s="261" t="s">
        <v>289</v>
      </c>
      <c r="E146" s="262">
        <v>680277</v>
      </c>
      <c r="F146" s="262">
        <v>-2943</v>
      </c>
      <c r="G146" s="262"/>
      <c r="H146" s="309">
        <f t="shared" si="8"/>
        <v>677334</v>
      </c>
      <c r="I146" s="219" t="s">
        <v>198</v>
      </c>
    </row>
    <row r="147" spans="1:9" ht="12.75" customHeight="1">
      <c r="A147" s="259" t="s">
        <v>287</v>
      </c>
      <c r="B147" s="260" t="s">
        <v>138</v>
      </c>
      <c r="C147" s="261" t="s">
        <v>288</v>
      </c>
      <c r="D147" s="261" t="s">
        <v>290</v>
      </c>
      <c r="E147" s="262">
        <v>472251</v>
      </c>
      <c r="F147" s="262">
        <v>-10481</v>
      </c>
      <c r="G147" s="262"/>
      <c r="H147" s="309">
        <f t="shared" si="8"/>
        <v>461770</v>
      </c>
      <c r="I147" s="219" t="s">
        <v>198</v>
      </c>
    </row>
    <row r="148" spans="1:9" ht="12.75" customHeight="1">
      <c r="A148" s="259" t="s">
        <v>287</v>
      </c>
      <c r="B148" s="260" t="s">
        <v>148</v>
      </c>
      <c r="C148" s="261" t="s">
        <v>288</v>
      </c>
      <c r="D148" s="261" t="s">
        <v>291</v>
      </c>
      <c r="E148" s="262">
        <v>487452</v>
      </c>
      <c r="F148" s="262">
        <v>-1647</v>
      </c>
      <c r="G148" s="262"/>
      <c r="H148" s="309">
        <f t="shared" si="8"/>
        <v>485805</v>
      </c>
      <c r="I148" s="219" t="s">
        <v>198</v>
      </c>
    </row>
    <row r="149" spans="1:8" ht="12.75" customHeight="1">
      <c r="A149" s="225" t="s">
        <v>292</v>
      </c>
      <c r="B149" s="226" t="s">
        <v>128</v>
      </c>
      <c r="C149" s="229" t="s">
        <v>293</v>
      </c>
      <c r="D149" s="229" t="s">
        <v>294</v>
      </c>
      <c r="E149" s="230">
        <v>28115</v>
      </c>
      <c r="F149" s="230"/>
      <c r="G149" s="230"/>
      <c r="H149" s="309">
        <f t="shared" si="8"/>
        <v>28115</v>
      </c>
    </row>
    <row r="150" spans="1:8" ht="12.75" customHeight="1">
      <c r="A150" s="225" t="s">
        <v>292</v>
      </c>
      <c r="B150" s="226" t="s">
        <v>138</v>
      </c>
      <c r="C150" s="229" t="s">
        <v>293</v>
      </c>
      <c r="D150" s="229" t="s">
        <v>295</v>
      </c>
      <c r="E150" s="230">
        <v>21377</v>
      </c>
      <c r="F150" s="230"/>
      <c r="G150" s="230"/>
      <c r="H150" s="309">
        <f t="shared" si="8"/>
        <v>21377</v>
      </c>
    </row>
    <row r="151" spans="1:8" ht="12.75" customHeight="1">
      <c r="A151" s="225" t="s">
        <v>292</v>
      </c>
      <c r="B151" s="226" t="s">
        <v>148</v>
      </c>
      <c r="C151" s="229" t="s">
        <v>293</v>
      </c>
      <c r="D151" s="229" t="s">
        <v>296</v>
      </c>
      <c r="E151" s="230">
        <v>2158</v>
      </c>
      <c r="F151" s="230"/>
      <c r="G151" s="230"/>
      <c r="H151" s="309">
        <f t="shared" si="8"/>
        <v>2158</v>
      </c>
    </row>
    <row r="152" spans="1:13" ht="12.75" customHeight="1">
      <c r="A152" s="225" t="s">
        <v>292</v>
      </c>
      <c r="B152" s="226" t="s">
        <v>151</v>
      </c>
      <c r="C152" s="229" t="s">
        <v>293</v>
      </c>
      <c r="D152" s="229" t="s">
        <v>297</v>
      </c>
      <c r="E152" s="230">
        <v>2323</v>
      </c>
      <c r="F152" s="230"/>
      <c r="G152" s="230"/>
      <c r="H152" s="309">
        <f t="shared" si="8"/>
        <v>2323</v>
      </c>
      <c r="M152" s="242"/>
    </row>
    <row r="153" spans="1:15" s="228" customFormat="1" ht="12.75" customHeight="1">
      <c r="A153" s="225"/>
      <c r="B153" s="226"/>
      <c r="C153" s="231" t="s">
        <v>137</v>
      </c>
      <c r="D153" s="231"/>
      <c r="E153" s="227">
        <f>SUM(E132:E152)</f>
        <v>11503883</v>
      </c>
      <c r="F153" s="227">
        <f>SUM(F132:F152)</f>
        <v>-57271</v>
      </c>
      <c r="G153" s="227">
        <f>SUM(G132:G152)</f>
        <v>17998</v>
      </c>
      <c r="H153" s="407">
        <f>SUM(H132:H152)</f>
        <v>11464610</v>
      </c>
      <c r="J153" s="242"/>
      <c r="K153" s="242"/>
      <c r="L153" s="242"/>
      <c r="M153" s="242"/>
      <c r="N153" s="242"/>
      <c r="O153" s="242"/>
    </row>
    <row r="154" spans="1:8" ht="17.25" customHeight="1">
      <c r="A154" s="474" t="s">
        <v>123</v>
      </c>
      <c r="B154" s="475"/>
      <c r="C154" s="229"/>
      <c r="D154" s="263"/>
      <c r="E154" s="234"/>
      <c r="F154" s="230"/>
      <c r="G154" s="230"/>
      <c r="H154" s="309"/>
    </row>
    <row r="155" spans="1:9" ht="12.75" customHeight="1">
      <c r="A155" s="225" t="s">
        <v>298</v>
      </c>
      <c r="B155" s="226"/>
      <c r="C155" s="231" t="s">
        <v>299</v>
      </c>
      <c r="D155" s="229"/>
      <c r="E155" s="230"/>
      <c r="F155" s="230"/>
      <c r="G155" s="230"/>
      <c r="H155" s="309"/>
      <c r="I155" s="245"/>
    </row>
    <row r="156" spans="1:9" ht="12.75" customHeight="1">
      <c r="A156" s="225" t="s">
        <v>300</v>
      </c>
      <c r="B156" s="226" t="s">
        <v>128</v>
      </c>
      <c r="C156" s="229" t="s">
        <v>301</v>
      </c>
      <c r="D156" s="229" t="s">
        <v>302</v>
      </c>
      <c r="E156" s="230">
        <v>64064</v>
      </c>
      <c r="F156" s="287">
        <v>-737</v>
      </c>
      <c r="G156" s="230"/>
      <c r="H156" s="309">
        <f aca="true" t="shared" si="9" ref="H156:H171">E156+F156+G156</f>
        <v>63327</v>
      </c>
      <c r="I156" s="288" t="s">
        <v>412</v>
      </c>
    </row>
    <row r="157" spans="1:9" ht="13.5" customHeight="1" thickBot="1">
      <c r="A157" s="236" t="s">
        <v>300</v>
      </c>
      <c r="B157" s="237" t="s">
        <v>138</v>
      </c>
      <c r="C157" s="292" t="s">
        <v>301</v>
      </c>
      <c r="D157" s="292" t="s">
        <v>303</v>
      </c>
      <c r="E157" s="293">
        <v>54106</v>
      </c>
      <c r="F157" s="302">
        <v>2000</v>
      </c>
      <c r="G157" s="293"/>
      <c r="H157" s="313">
        <f t="shared" si="9"/>
        <v>56106</v>
      </c>
      <c r="I157" s="276" t="s">
        <v>386</v>
      </c>
    </row>
    <row r="158" spans="1:8" ht="13.5" customHeight="1">
      <c r="A158" s="305"/>
      <c r="B158" s="306"/>
      <c r="C158" s="307"/>
      <c r="D158" s="307"/>
      <c r="E158" s="295"/>
      <c r="F158" s="295"/>
      <c r="G158" s="295"/>
      <c r="H158" s="295"/>
    </row>
    <row r="159" spans="1:8" ht="13.5" customHeight="1">
      <c r="A159" s="240"/>
      <c r="B159" s="241"/>
      <c r="C159" s="300"/>
      <c r="D159" s="300"/>
      <c r="E159" s="301"/>
      <c r="F159" s="301"/>
      <c r="G159" s="301"/>
      <c r="H159" s="301"/>
    </row>
    <row r="160" spans="1:8" ht="13.5" customHeight="1">
      <c r="A160" s="240"/>
      <c r="B160" s="241"/>
      <c r="C160" s="300"/>
      <c r="D160" s="300"/>
      <c r="E160" s="301"/>
      <c r="F160" s="301"/>
      <c r="G160" s="301"/>
      <c r="H160" s="301"/>
    </row>
    <row r="161" spans="1:8" ht="13.5" customHeight="1" thickBot="1">
      <c r="A161" s="240"/>
      <c r="B161" s="241"/>
      <c r="C161" s="300"/>
      <c r="D161" s="300"/>
      <c r="E161" s="301"/>
      <c r="F161" s="301"/>
      <c r="G161" s="301"/>
      <c r="H161" s="301"/>
    </row>
    <row r="162" spans="1:15" ht="28.5" customHeight="1">
      <c r="A162" s="476" t="s">
        <v>123</v>
      </c>
      <c r="B162" s="477"/>
      <c r="C162" s="217"/>
      <c r="D162" s="217"/>
      <c r="E162" s="244" t="s">
        <v>124</v>
      </c>
      <c r="F162" s="478" t="s">
        <v>116</v>
      </c>
      <c r="G162" s="479"/>
      <c r="H162" s="308" t="s">
        <v>125</v>
      </c>
      <c r="I162" s="224" t="s">
        <v>126</v>
      </c>
      <c r="J162" s="473"/>
      <c r="K162" s="473"/>
      <c r="L162" s="473"/>
      <c r="M162" s="473"/>
      <c r="N162" s="473"/>
      <c r="O162" s="473"/>
    </row>
    <row r="163" spans="1:15" ht="12.75" customHeight="1">
      <c r="A163" s="225"/>
      <c r="B163" s="226"/>
      <c r="C163" s="229"/>
      <c r="D163" s="229"/>
      <c r="E163" s="230"/>
      <c r="F163" s="230"/>
      <c r="G163" s="230"/>
      <c r="H163" s="309"/>
      <c r="J163" s="241"/>
      <c r="K163" s="241"/>
      <c r="L163" s="241"/>
      <c r="M163" s="241"/>
      <c r="N163" s="241"/>
      <c r="O163" s="241"/>
    </row>
    <row r="164" spans="1:9" ht="12.75" customHeight="1">
      <c r="A164" s="225" t="s">
        <v>304</v>
      </c>
      <c r="B164" s="226" t="s">
        <v>128</v>
      </c>
      <c r="C164" s="229" t="s">
        <v>305</v>
      </c>
      <c r="D164" s="229" t="s">
        <v>306</v>
      </c>
      <c r="E164" s="230">
        <v>23700</v>
      </c>
      <c r="F164" s="230">
        <v>-2336</v>
      </c>
      <c r="G164" s="230"/>
      <c r="H164" s="309">
        <f t="shared" si="9"/>
        <v>21364</v>
      </c>
      <c r="I164" s="219" t="s">
        <v>198</v>
      </c>
    </row>
    <row r="165" spans="1:9" ht="12.75" customHeight="1">
      <c r="A165" s="225" t="s">
        <v>304</v>
      </c>
      <c r="B165" s="226" t="s">
        <v>138</v>
      </c>
      <c r="C165" s="264" t="s">
        <v>305</v>
      </c>
      <c r="D165" s="229" t="s">
        <v>307</v>
      </c>
      <c r="E165" s="230">
        <v>44314</v>
      </c>
      <c r="F165" s="230">
        <v>-4017</v>
      </c>
      <c r="G165" s="230"/>
      <c r="H165" s="309">
        <f t="shared" si="9"/>
        <v>40297</v>
      </c>
      <c r="I165" s="219" t="s">
        <v>198</v>
      </c>
    </row>
    <row r="166" spans="1:9" ht="12.75" customHeight="1">
      <c r="A166" s="225" t="s">
        <v>304</v>
      </c>
      <c r="B166" s="226" t="s">
        <v>148</v>
      </c>
      <c r="C166" s="264" t="s">
        <v>305</v>
      </c>
      <c r="D166" s="229" t="s">
        <v>308</v>
      </c>
      <c r="E166" s="230">
        <v>59318</v>
      </c>
      <c r="F166" s="230">
        <v>-3457</v>
      </c>
      <c r="G166" s="230"/>
      <c r="H166" s="309">
        <f t="shared" si="9"/>
        <v>55861</v>
      </c>
      <c r="I166" s="219" t="s">
        <v>198</v>
      </c>
    </row>
    <row r="167" spans="1:9" ht="12.75" customHeight="1">
      <c r="A167" s="225" t="s">
        <v>304</v>
      </c>
      <c r="B167" s="226" t="s">
        <v>151</v>
      </c>
      <c r="C167" s="229" t="s">
        <v>305</v>
      </c>
      <c r="D167" s="229" t="s">
        <v>309</v>
      </c>
      <c r="E167" s="230">
        <v>43152</v>
      </c>
      <c r="F167" s="230"/>
      <c r="G167" s="230">
        <v>-9960</v>
      </c>
      <c r="H167" s="309">
        <f t="shared" si="9"/>
        <v>33192</v>
      </c>
      <c r="I167" s="219" t="s">
        <v>310</v>
      </c>
    </row>
    <row r="168" spans="1:9" ht="12.75" customHeight="1">
      <c r="A168" s="225" t="s">
        <v>311</v>
      </c>
      <c r="B168" s="226" t="s">
        <v>128</v>
      </c>
      <c r="C168" s="229" t="s">
        <v>312</v>
      </c>
      <c r="D168" s="229" t="s">
        <v>313</v>
      </c>
      <c r="E168" s="230">
        <v>103731</v>
      </c>
      <c r="F168" s="287">
        <v>7718</v>
      </c>
      <c r="G168" s="230"/>
      <c r="H168" s="309">
        <f t="shared" si="9"/>
        <v>111449</v>
      </c>
      <c r="I168" s="288" t="s">
        <v>349</v>
      </c>
    </row>
    <row r="169" spans="1:9" ht="12.75" customHeight="1">
      <c r="A169" s="225" t="s">
        <v>311</v>
      </c>
      <c r="B169" s="226" t="s">
        <v>138</v>
      </c>
      <c r="C169" s="229" t="s">
        <v>312</v>
      </c>
      <c r="D169" s="229" t="s">
        <v>314</v>
      </c>
      <c r="E169" s="230">
        <v>62239</v>
      </c>
      <c r="F169" s="336">
        <v>4630</v>
      </c>
      <c r="G169" s="230"/>
      <c r="H169" s="309">
        <f t="shared" si="9"/>
        <v>66869</v>
      </c>
      <c r="I169" s="336" t="s">
        <v>387</v>
      </c>
    </row>
    <row r="170" spans="1:13" ht="12.75" customHeight="1">
      <c r="A170" s="225" t="s">
        <v>311</v>
      </c>
      <c r="B170" s="226" t="s">
        <v>148</v>
      </c>
      <c r="C170" s="229" t="s">
        <v>312</v>
      </c>
      <c r="D170" s="229" t="s">
        <v>315</v>
      </c>
      <c r="E170" s="230">
        <v>41492</v>
      </c>
      <c r="F170" s="287">
        <v>3087</v>
      </c>
      <c r="G170" s="230"/>
      <c r="H170" s="309">
        <f t="shared" si="9"/>
        <v>44579</v>
      </c>
      <c r="I170" s="288" t="s">
        <v>349</v>
      </c>
      <c r="M170" s="242"/>
    </row>
    <row r="171" spans="1:9" ht="12.75" customHeight="1">
      <c r="A171" s="225" t="s">
        <v>311</v>
      </c>
      <c r="B171" s="273" t="s">
        <v>151</v>
      </c>
      <c r="C171" s="343" t="s">
        <v>312</v>
      </c>
      <c r="D171" s="343" t="s">
        <v>405</v>
      </c>
      <c r="E171" s="274">
        <v>0</v>
      </c>
      <c r="F171" s="401">
        <v>21000</v>
      </c>
      <c r="G171" s="274"/>
      <c r="H171" s="309">
        <f t="shared" si="9"/>
        <v>21000</v>
      </c>
      <c r="I171" s="288" t="s">
        <v>406</v>
      </c>
    </row>
    <row r="172" spans="1:15" s="228" customFormat="1" ht="12.75" customHeight="1" thickBot="1">
      <c r="A172" s="236"/>
      <c r="B172" s="237"/>
      <c r="C172" s="238" t="s">
        <v>137</v>
      </c>
      <c r="D172" s="238"/>
      <c r="E172" s="404">
        <f>SUM(E156:E171)</f>
        <v>496116</v>
      </c>
      <c r="F172" s="239">
        <f>SUM(F156:F171)</f>
        <v>27888</v>
      </c>
      <c r="G172" s="239">
        <f>SUM(G156:G171)</f>
        <v>-9960</v>
      </c>
      <c r="H172" s="310">
        <f>SUM(H156:H171)</f>
        <v>514044</v>
      </c>
      <c r="J172" s="243"/>
      <c r="K172" s="243"/>
      <c r="L172" s="243"/>
      <c r="M172" s="243"/>
      <c r="N172" s="242"/>
      <c r="O172" s="242"/>
    </row>
    <row r="173" spans="1:15" s="245" customFormat="1" ht="12.75" customHeight="1">
      <c r="A173" s="225" t="s">
        <v>316</v>
      </c>
      <c r="B173" s="226"/>
      <c r="C173" s="231" t="s">
        <v>317</v>
      </c>
      <c r="D173" s="229"/>
      <c r="E173" s="230"/>
      <c r="F173" s="230"/>
      <c r="G173" s="230"/>
      <c r="H173" s="309"/>
      <c r="J173" s="300"/>
      <c r="K173" s="300"/>
      <c r="L173" s="300"/>
      <c r="M173" s="300"/>
      <c r="N173" s="300"/>
      <c r="O173" s="300"/>
    </row>
    <row r="174" spans="1:15" s="245" customFormat="1" ht="12.75" customHeight="1">
      <c r="A174" s="225" t="s">
        <v>318</v>
      </c>
      <c r="B174" s="226" t="s">
        <v>128</v>
      </c>
      <c r="C174" s="229" t="s">
        <v>319</v>
      </c>
      <c r="D174" s="229" t="s">
        <v>320</v>
      </c>
      <c r="E174" s="230">
        <v>298413</v>
      </c>
      <c r="F174" s="230">
        <v>-4526</v>
      </c>
      <c r="G174" s="287">
        <v>166000</v>
      </c>
      <c r="H174" s="309">
        <f aca="true" t="shared" si="10" ref="H174:H182">E174+F174+G174</f>
        <v>459887</v>
      </c>
      <c r="I174" s="290" t="s">
        <v>373</v>
      </c>
      <c r="J174" s="300"/>
      <c r="K174" s="300"/>
      <c r="L174" s="300"/>
      <c r="M174" s="300"/>
      <c r="N174" s="300"/>
      <c r="O174" s="300"/>
    </row>
    <row r="175" spans="1:9" ht="12.75" customHeight="1">
      <c r="A175" s="225" t="s">
        <v>318</v>
      </c>
      <c r="B175" s="226" t="s">
        <v>138</v>
      </c>
      <c r="C175" s="229" t="s">
        <v>319</v>
      </c>
      <c r="D175" s="229" t="s">
        <v>321</v>
      </c>
      <c r="E175" s="230">
        <v>995818</v>
      </c>
      <c r="F175" s="287">
        <v>120433</v>
      </c>
      <c r="G175" s="287">
        <v>330000</v>
      </c>
      <c r="H175" s="309">
        <f t="shared" si="10"/>
        <v>1446251</v>
      </c>
      <c r="I175" s="288" t="s">
        <v>380</v>
      </c>
    </row>
    <row r="176" spans="1:9" ht="12.75" customHeight="1">
      <c r="A176" s="225" t="s">
        <v>318</v>
      </c>
      <c r="B176" s="226" t="s">
        <v>148</v>
      </c>
      <c r="C176" s="229" t="s">
        <v>319</v>
      </c>
      <c r="D176" s="229" t="s">
        <v>322</v>
      </c>
      <c r="E176" s="230">
        <v>526488</v>
      </c>
      <c r="F176" s="230">
        <v>-17669</v>
      </c>
      <c r="G176" s="230">
        <v>-7469</v>
      </c>
      <c r="H176" s="309">
        <f t="shared" si="10"/>
        <v>501350</v>
      </c>
      <c r="I176" s="219" t="s">
        <v>323</v>
      </c>
    </row>
    <row r="177" spans="1:9" ht="12.75" customHeight="1">
      <c r="A177" s="225" t="s">
        <v>318</v>
      </c>
      <c r="B177" s="226" t="s">
        <v>151</v>
      </c>
      <c r="C177" s="229" t="s">
        <v>319</v>
      </c>
      <c r="D177" s="229" t="s">
        <v>324</v>
      </c>
      <c r="E177" s="230">
        <v>233290</v>
      </c>
      <c r="F177" s="230">
        <v>-8140</v>
      </c>
      <c r="G177" s="230"/>
      <c r="H177" s="309">
        <f t="shared" si="10"/>
        <v>225150</v>
      </c>
      <c r="I177" s="219" t="s">
        <v>325</v>
      </c>
    </row>
    <row r="178" spans="1:9" ht="12.75" customHeight="1">
      <c r="A178" s="225" t="s">
        <v>318</v>
      </c>
      <c r="B178" s="226" t="s">
        <v>162</v>
      </c>
      <c r="C178" s="229" t="s">
        <v>319</v>
      </c>
      <c r="D178" s="229" t="s">
        <v>326</v>
      </c>
      <c r="E178" s="230">
        <v>353979</v>
      </c>
      <c r="F178" s="230">
        <v>-6081</v>
      </c>
      <c r="G178" s="230">
        <v>-17427</v>
      </c>
      <c r="H178" s="309">
        <f t="shared" si="10"/>
        <v>330471</v>
      </c>
      <c r="I178" s="219" t="s">
        <v>327</v>
      </c>
    </row>
    <row r="179" spans="1:9" ht="12.75" customHeight="1">
      <c r="A179" s="225" t="s">
        <v>318</v>
      </c>
      <c r="B179" s="226" t="s">
        <v>165</v>
      </c>
      <c r="C179" s="229" t="s">
        <v>319</v>
      </c>
      <c r="D179" s="229" t="s">
        <v>328</v>
      </c>
      <c r="E179" s="230">
        <v>26422</v>
      </c>
      <c r="F179" s="230">
        <v>-1321</v>
      </c>
      <c r="G179" s="230"/>
      <c r="H179" s="309">
        <f t="shared" si="10"/>
        <v>25101</v>
      </c>
      <c r="I179" s="219" t="s">
        <v>240</v>
      </c>
    </row>
    <row r="180" spans="1:9" ht="12.75" customHeight="1">
      <c r="A180" s="225" t="s">
        <v>318</v>
      </c>
      <c r="B180" s="226" t="s">
        <v>196</v>
      </c>
      <c r="C180" s="229" t="s">
        <v>319</v>
      </c>
      <c r="D180" s="229" t="s">
        <v>329</v>
      </c>
      <c r="E180" s="230">
        <v>69408</v>
      </c>
      <c r="F180" s="230">
        <v>-2390</v>
      </c>
      <c r="G180" s="230"/>
      <c r="H180" s="309">
        <f t="shared" si="10"/>
        <v>67018</v>
      </c>
      <c r="I180" s="219" t="s">
        <v>240</v>
      </c>
    </row>
    <row r="181" spans="1:9" ht="12.75" customHeight="1">
      <c r="A181" s="329" t="s">
        <v>318</v>
      </c>
      <c r="B181" s="330" t="s">
        <v>199</v>
      </c>
      <c r="C181" s="331" t="s">
        <v>319</v>
      </c>
      <c r="D181" s="331" t="s">
        <v>359</v>
      </c>
      <c r="E181" s="230">
        <v>0</v>
      </c>
      <c r="F181" s="230"/>
      <c r="G181" s="287">
        <v>150000</v>
      </c>
      <c r="H181" s="309">
        <f t="shared" si="10"/>
        <v>150000</v>
      </c>
      <c r="I181" s="288" t="s">
        <v>379</v>
      </c>
    </row>
    <row r="182" spans="1:13" ht="12.75" customHeight="1">
      <c r="A182" s="225" t="s">
        <v>330</v>
      </c>
      <c r="B182" s="226"/>
      <c r="C182" s="229" t="s">
        <v>331</v>
      </c>
      <c r="D182" s="229"/>
      <c r="E182" s="230">
        <v>18256</v>
      </c>
      <c r="F182" s="230">
        <v>2219</v>
      </c>
      <c r="G182" s="230"/>
      <c r="H182" s="309">
        <f t="shared" si="10"/>
        <v>20475</v>
      </c>
      <c r="M182" s="242"/>
    </row>
    <row r="183" spans="1:15" s="228" customFormat="1" ht="13.5" customHeight="1" thickBot="1">
      <c r="A183" s="236"/>
      <c r="B183" s="237"/>
      <c r="C183" s="238" t="s">
        <v>137</v>
      </c>
      <c r="D183" s="238"/>
      <c r="E183" s="239">
        <f>SUM(E174:E182)</f>
        <v>2522074</v>
      </c>
      <c r="F183" s="239">
        <f>SUM(F174:F182)</f>
        <v>82525</v>
      </c>
      <c r="G183" s="239">
        <f>SUM(G174:G182)</f>
        <v>621104</v>
      </c>
      <c r="H183" s="310">
        <f>SUM(H174:H182)</f>
        <v>3225703</v>
      </c>
      <c r="J183" s="243"/>
      <c r="K183" s="243"/>
      <c r="L183" s="243"/>
      <c r="M183" s="243"/>
      <c r="N183" s="242"/>
      <c r="O183" s="242"/>
    </row>
    <row r="184" spans="1:8" ht="21" customHeight="1">
      <c r="A184" s="480" t="s">
        <v>123</v>
      </c>
      <c r="B184" s="481"/>
      <c r="C184" s="222"/>
      <c r="D184" s="222"/>
      <c r="E184" s="248"/>
      <c r="F184" s="248"/>
      <c r="G184" s="248"/>
      <c r="H184" s="316"/>
    </row>
    <row r="185" spans="1:8" ht="12.75" customHeight="1">
      <c r="A185" s="225" t="s">
        <v>332</v>
      </c>
      <c r="B185" s="226"/>
      <c r="C185" s="231" t="s">
        <v>333</v>
      </c>
      <c r="D185" s="229"/>
      <c r="E185" s="230"/>
      <c r="F185" s="230"/>
      <c r="G185" s="230"/>
      <c r="H185" s="309"/>
    </row>
    <row r="186" spans="1:8" ht="12.75" customHeight="1">
      <c r="A186" s="225" t="s">
        <v>334</v>
      </c>
      <c r="B186" s="226" t="s">
        <v>128</v>
      </c>
      <c r="C186" s="229" t="s">
        <v>335</v>
      </c>
      <c r="D186" s="229" t="s">
        <v>336</v>
      </c>
      <c r="E186" s="230">
        <v>29045</v>
      </c>
      <c r="G186" s="230"/>
      <c r="H186" s="309">
        <f aca="true" t="shared" si="11" ref="H186:H192">E186+F186+G186</f>
        <v>29045</v>
      </c>
    </row>
    <row r="187" spans="1:9" ht="12.75" customHeight="1">
      <c r="A187" s="225" t="s">
        <v>334</v>
      </c>
      <c r="B187" s="226" t="s">
        <v>138</v>
      </c>
      <c r="C187" s="229" t="s">
        <v>335</v>
      </c>
      <c r="D187" s="229" t="s">
        <v>337</v>
      </c>
      <c r="E187" s="230">
        <v>42521</v>
      </c>
      <c r="F187" s="230"/>
      <c r="G187" s="230">
        <v>-10000</v>
      </c>
      <c r="H187" s="309">
        <f t="shared" si="11"/>
        <v>32521</v>
      </c>
      <c r="I187" s="219" t="s">
        <v>338</v>
      </c>
    </row>
    <row r="188" spans="1:9" ht="12.75" customHeight="1">
      <c r="A188" s="225" t="s">
        <v>334</v>
      </c>
      <c r="B188" s="226" t="s">
        <v>148</v>
      </c>
      <c r="C188" s="229" t="s">
        <v>335</v>
      </c>
      <c r="D188" s="229" t="s">
        <v>339</v>
      </c>
      <c r="E188" s="230">
        <v>515535</v>
      </c>
      <c r="F188" s="230">
        <v>-5478</v>
      </c>
      <c r="G188" s="230"/>
      <c r="H188" s="309">
        <f t="shared" si="11"/>
        <v>510057</v>
      </c>
      <c r="I188" s="219" t="s">
        <v>184</v>
      </c>
    </row>
    <row r="189" spans="1:9" ht="12.75" customHeight="1">
      <c r="A189" s="225" t="s">
        <v>334</v>
      </c>
      <c r="B189" s="226" t="s">
        <v>151</v>
      </c>
      <c r="C189" s="229" t="s">
        <v>335</v>
      </c>
      <c r="D189" s="229" t="s">
        <v>340</v>
      </c>
      <c r="E189" s="230">
        <v>44280</v>
      </c>
      <c r="F189" s="230">
        <v>-647</v>
      </c>
      <c r="G189" s="230">
        <v>-1858</v>
      </c>
      <c r="H189" s="309">
        <f t="shared" si="11"/>
        <v>41775</v>
      </c>
      <c r="I189" s="219" t="s">
        <v>184</v>
      </c>
    </row>
    <row r="190" spans="1:9" ht="12.75" customHeight="1">
      <c r="A190" s="225" t="s">
        <v>334</v>
      </c>
      <c r="B190" s="226" t="s">
        <v>162</v>
      </c>
      <c r="C190" s="229" t="s">
        <v>335</v>
      </c>
      <c r="D190" s="229" t="s">
        <v>341</v>
      </c>
      <c r="E190" s="230">
        <v>49791</v>
      </c>
      <c r="F190" s="232"/>
      <c r="G190" s="287">
        <v>-24791</v>
      </c>
      <c r="H190" s="309">
        <f t="shared" si="11"/>
        <v>25000</v>
      </c>
      <c r="I190" s="288" t="s">
        <v>415</v>
      </c>
    </row>
    <row r="191" spans="1:9" ht="12.75" customHeight="1">
      <c r="A191" s="329" t="s">
        <v>334</v>
      </c>
      <c r="B191" s="330" t="s">
        <v>165</v>
      </c>
      <c r="C191" s="331" t="s">
        <v>335</v>
      </c>
      <c r="D191" s="331" t="s">
        <v>350</v>
      </c>
      <c r="E191" s="230">
        <v>0</v>
      </c>
      <c r="F191" s="287">
        <v>4000</v>
      </c>
      <c r="G191" s="230"/>
      <c r="H191" s="309">
        <f t="shared" si="11"/>
        <v>4000</v>
      </c>
      <c r="I191" s="288" t="s">
        <v>350</v>
      </c>
    </row>
    <row r="192" spans="1:13" ht="12.75" customHeight="1">
      <c r="A192" s="225" t="s">
        <v>342</v>
      </c>
      <c r="B192" s="226"/>
      <c r="C192" s="229" t="s">
        <v>343</v>
      </c>
      <c r="D192" s="229"/>
      <c r="E192" s="230">
        <v>17892</v>
      </c>
      <c r="F192" s="230">
        <v>-896</v>
      </c>
      <c r="G192" s="230"/>
      <c r="H192" s="309">
        <f t="shared" si="11"/>
        <v>16996</v>
      </c>
      <c r="I192" s="219" t="s">
        <v>198</v>
      </c>
      <c r="M192" s="242"/>
    </row>
    <row r="193" spans="1:15" s="228" customFormat="1" ht="12.75" customHeight="1">
      <c r="A193" s="225"/>
      <c r="B193" s="226"/>
      <c r="C193" s="231" t="s">
        <v>137</v>
      </c>
      <c r="D193" s="231"/>
      <c r="E193" s="265">
        <f>SUM(E186:E192)</f>
        <v>699064</v>
      </c>
      <c r="F193" s="265">
        <f>SUM(F186:F192)</f>
        <v>-3021</v>
      </c>
      <c r="G193" s="265">
        <f>SUM(G186:G192)</f>
        <v>-36649</v>
      </c>
      <c r="H193" s="319">
        <f>SUM(H186:H192)</f>
        <v>659394</v>
      </c>
      <c r="J193" s="457"/>
      <c r="K193" s="457"/>
      <c r="L193" s="457"/>
      <c r="M193" s="457"/>
      <c r="N193" s="300"/>
      <c r="O193" s="300"/>
    </row>
    <row r="194" spans="1:13" ht="12.75" customHeight="1">
      <c r="A194" s="225"/>
      <c r="B194" s="226"/>
      <c r="C194" s="229"/>
      <c r="D194" s="229"/>
      <c r="E194" s="234"/>
      <c r="F194" s="234"/>
      <c r="G194" s="234"/>
      <c r="H194" s="321"/>
      <c r="M194" s="242"/>
    </row>
    <row r="195" spans="1:15" s="228" customFormat="1" ht="18.75" customHeight="1" thickBot="1">
      <c r="A195" s="484" t="s">
        <v>344</v>
      </c>
      <c r="B195" s="485"/>
      <c r="C195" s="485"/>
      <c r="D195" s="238"/>
      <c r="E195" s="266">
        <f>E9+E18+E35+E57+E66+E79+E97+E108+E129+E153+E172+E183+E193</f>
        <v>28350262</v>
      </c>
      <c r="F195" s="266">
        <f>F9+F18+F35+F57+F66+F79+F97+F108+F129+F153+F172+F183+F193</f>
        <v>161927</v>
      </c>
      <c r="G195" s="266">
        <f>G9+G18+G35+G57+G66+G79+G97+G108+G129+G153+G172+G183+G193</f>
        <v>7933523</v>
      </c>
      <c r="H195" s="266">
        <f>H9+H18+H35+H57+H66+H79+H97+H108+H129+H153+H172+H183+H193</f>
        <v>36445712</v>
      </c>
      <c r="J195" s="457"/>
      <c r="K195" s="457"/>
      <c r="L195" s="457"/>
      <c r="M195" s="457"/>
      <c r="N195" s="242"/>
      <c r="O195" s="242"/>
    </row>
    <row r="197" spans="3:8" ht="18" customHeight="1">
      <c r="C197" s="268" t="s">
        <v>365</v>
      </c>
      <c r="D197" s="231"/>
      <c r="E197" s="269"/>
      <c r="F197" s="487">
        <f>F195+G195</f>
        <v>8095450</v>
      </c>
      <c r="G197" s="488"/>
      <c r="H197" s="320"/>
    </row>
    <row r="198" spans="1:2" ht="12.75" customHeight="1">
      <c r="A198" s="270"/>
      <c r="B198" s="219"/>
    </row>
    <row r="199" spans="1:3" ht="12.75">
      <c r="A199" s="270"/>
      <c r="B199" s="271"/>
      <c r="C199" s="219" t="s">
        <v>345</v>
      </c>
    </row>
    <row r="200" spans="1:8" ht="12.75">
      <c r="A200" s="270"/>
      <c r="B200" s="327"/>
      <c r="C200" s="219" t="s">
        <v>256</v>
      </c>
      <c r="D200" s="299"/>
      <c r="E200" s="249"/>
      <c r="F200" s="249"/>
      <c r="G200" s="249"/>
      <c r="H200" s="249"/>
    </row>
    <row r="201" spans="1:8" ht="12.75">
      <c r="A201" s="270"/>
      <c r="E201" s="249"/>
      <c r="H201" s="249"/>
    </row>
    <row r="202" spans="1:5" ht="12.75">
      <c r="A202" s="270"/>
      <c r="B202" s="219"/>
      <c r="E202" s="249"/>
    </row>
    <row r="203" spans="1:5" ht="12.75">
      <c r="A203" s="270"/>
      <c r="B203" s="219"/>
      <c r="E203" s="249"/>
    </row>
    <row r="204" ht="12.75">
      <c r="E204" s="249"/>
    </row>
    <row r="205" ht="12.75">
      <c r="E205" s="249"/>
    </row>
  </sheetData>
  <mergeCells count="37">
    <mergeCell ref="J2:K2"/>
    <mergeCell ref="J3:K3"/>
    <mergeCell ref="L3:M3"/>
    <mergeCell ref="F197:G197"/>
    <mergeCell ref="F162:G162"/>
    <mergeCell ref="J81:K81"/>
    <mergeCell ref="L81:M81"/>
    <mergeCell ref="J162:K162"/>
    <mergeCell ref="L162:M162"/>
    <mergeCell ref="A195:C195"/>
    <mergeCell ref="A154:B154"/>
    <mergeCell ref="A184:B184"/>
    <mergeCell ref="A162:B162"/>
    <mergeCell ref="A98:B98"/>
    <mergeCell ref="A109:B109"/>
    <mergeCell ref="A121:B121"/>
    <mergeCell ref="F121:G121"/>
    <mergeCell ref="A3:B3"/>
    <mergeCell ref="F3:G3"/>
    <mergeCell ref="C5:D5"/>
    <mergeCell ref="A10:B10"/>
    <mergeCell ref="A67:B67"/>
    <mergeCell ref="A81:B81"/>
    <mergeCell ref="F81:G81"/>
    <mergeCell ref="A19:B19"/>
    <mergeCell ref="A39:B39"/>
    <mergeCell ref="F39:G39"/>
    <mergeCell ref="A58:B58"/>
    <mergeCell ref="N3:O3"/>
    <mergeCell ref="J39:K39"/>
    <mergeCell ref="L39:M39"/>
    <mergeCell ref="N39:O39"/>
    <mergeCell ref="N162:O162"/>
    <mergeCell ref="N81:O81"/>
    <mergeCell ref="J121:K121"/>
    <mergeCell ref="L121:M121"/>
    <mergeCell ref="N121:O121"/>
  </mergeCells>
  <printOptions/>
  <pageMargins left="0.3937007874015748" right="0.26" top="0.48" bottom="0.37" header="0.22" footer="0.39"/>
  <pageSetup horizontalDpi="600" verticalDpi="600" orientation="landscape" paperSize="9" r:id="rId1"/>
  <headerFooter alignWithMargins="0">
    <oddHeader>&amp;C&amp;"Times New Roman CE,Tučné"&amp;14Rozpočet Mesta Spišská Nová Ves na rok 2009 v €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4"/>
  <sheetViews>
    <sheetView workbookViewId="0" topLeftCell="A172">
      <selection activeCell="H96" sqref="H96"/>
    </sheetView>
  </sheetViews>
  <sheetFormatPr defaultColWidth="9.140625" defaultRowHeight="12.75"/>
  <cols>
    <col min="1" max="1" width="4.7109375" style="267" customWidth="1"/>
    <col min="2" max="2" width="4.421875" style="258" customWidth="1"/>
    <col min="3" max="3" width="21.57421875" style="219" customWidth="1"/>
    <col min="4" max="4" width="30.00390625" style="219" customWidth="1"/>
    <col min="5" max="5" width="10.57421875" style="219" customWidth="1"/>
    <col min="6" max="6" width="9.00390625" style="219" customWidth="1"/>
    <col min="7" max="7" width="9.00390625" style="419" customWidth="1"/>
    <col min="8" max="8" width="9.00390625" style="418" customWidth="1"/>
    <col min="9" max="9" width="9.00390625" style="419" customWidth="1"/>
    <col min="10" max="10" width="9.00390625" style="418" customWidth="1"/>
    <col min="11" max="11" width="9.00390625" style="419" customWidth="1"/>
    <col min="12" max="12" width="12.8515625" style="219" customWidth="1"/>
    <col min="13" max="16384" width="9.140625" style="219" customWidth="1"/>
  </cols>
  <sheetData>
    <row r="1" spans="6:11" ht="12.75">
      <c r="F1" s="235"/>
      <c r="G1" s="235"/>
      <c r="H1" s="235"/>
      <c r="I1" s="420"/>
      <c r="J1" s="235"/>
      <c r="K1" s="235"/>
    </row>
    <row r="2" spans="6:11" ht="21.75" customHeight="1" thickBot="1">
      <c r="F2" s="462"/>
      <c r="G2" s="462"/>
      <c r="H2" s="235"/>
      <c r="I2" s="235"/>
      <c r="J2" s="235"/>
      <c r="K2" s="235"/>
    </row>
    <row r="3" spans="1:12" ht="28.5" customHeight="1" thickBot="1">
      <c r="A3" s="460" t="s">
        <v>123</v>
      </c>
      <c r="B3" s="461"/>
      <c r="C3" s="447"/>
      <c r="D3" s="447"/>
      <c r="E3" s="450" t="s">
        <v>124</v>
      </c>
      <c r="F3" s="490" t="s">
        <v>378</v>
      </c>
      <c r="G3" s="490"/>
      <c r="H3" s="490" t="s">
        <v>439</v>
      </c>
      <c r="I3" s="490"/>
      <c r="J3" s="490" t="s">
        <v>440</v>
      </c>
      <c r="K3" s="490"/>
      <c r="L3" s="449" t="s">
        <v>441</v>
      </c>
    </row>
    <row r="4" spans="1:12" ht="13.5" customHeight="1">
      <c r="A4" s="220"/>
      <c r="B4" s="221"/>
      <c r="C4" s="222"/>
      <c r="D4" s="222"/>
      <c r="E4" s="223"/>
      <c r="F4" s="445" t="s">
        <v>127</v>
      </c>
      <c r="G4" s="446" t="s">
        <v>33</v>
      </c>
      <c r="H4" s="445" t="s">
        <v>127</v>
      </c>
      <c r="I4" s="446" t="s">
        <v>33</v>
      </c>
      <c r="J4" s="445" t="s">
        <v>127</v>
      </c>
      <c r="K4" s="446" t="s">
        <v>33</v>
      </c>
      <c r="L4" s="443"/>
    </row>
    <row r="5" spans="1:12" s="228" customFormat="1" ht="12.75">
      <c r="A5" s="225" t="s">
        <v>128</v>
      </c>
      <c r="B5" s="226"/>
      <c r="C5" s="482" t="s">
        <v>129</v>
      </c>
      <c r="D5" s="483"/>
      <c r="E5" s="227"/>
      <c r="F5" s="422"/>
      <c r="G5" s="423"/>
      <c r="H5" s="422"/>
      <c r="I5" s="423"/>
      <c r="J5" s="424"/>
      <c r="K5" s="423"/>
      <c r="L5" s="442"/>
    </row>
    <row r="6" spans="1:12" ht="12.75">
      <c r="A6" s="225" t="s">
        <v>130</v>
      </c>
      <c r="B6" s="226"/>
      <c r="C6" s="229" t="s">
        <v>346</v>
      </c>
      <c r="D6" s="229" t="s">
        <v>131</v>
      </c>
      <c r="E6" s="230">
        <v>11950</v>
      </c>
      <c r="F6" s="424">
        <v>-664</v>
      </c>
      <c r="G6" s="423"/>
      <c r="H6" s="424"/>
      <c r="I6" s="423"/>
      <c r="J6" s="424">
        <f aca="true" t="shared" si="0" ref="J6:K35">F6+H6</f>
        <v>-664</v>
      </c>
      <c r="K6" s="423">
        <f t="shared" si="0"/>
        <v>0</v>
      </c>
      <c r="L6" s="442">
        <f>E6+J6+K6</f>
        <v>11286</v>
      </c>
    </row>
    <row r="7" spans="1:12" ht="12.75">
      <c r="A7" s="225" t="s">
        <v>133</v>
      </c>
      <c r="B7" s="226"/>
      <c r="C7" s="229" t="s">
        <v>346</v>
      </c>
      <c r="D7" s="229" t="s">
        <v>134</v>
      </c>
      <c r="E7" s="230">
        <v>19087</v>
      </c>
      <c r="F7" s="424"/>
      <c r="G7" s="423"/>
      <c r="H7" s="424"/>
      <c r="I7" s="423"/>
      <c r="J7" s="424">
        <f t="shared" si="0"/>
        <v>0</v>
      </c>
      <c r="K7" s="423">
        <f t="shared" si="0"/>
        <v>0</v>
      </c>
      <c r="L7" s="442">
        <f aca="true" t="shared" si="1" ref="L7:L35">E7+J7+K7</f>
        <v>19087</v>
      </c>
    </row>
    <row r="8" spans="1:12" ht="12.75">
      <c r="A8" s="225" t="s">
        <v>135</v>
      </c>
      <c r="B8" s="226"/>
      <c r="C8" s="229" t="s">
        <v>346</v>
      </c>
      <c r="D8" s="229" t="s">
        <v>136</v>
      </c>
      <c r="E8" s="230">
        <v>9958</v>
      </c>
      <c r="F8" s="424">
        <v>-2000</v>
      </c>
      <c r="G8" s="423"/>
      <c r="H8" s="424"/>
      <c r="I8" s="425"/>
      <c r="J8" s="424">
        <f t="shared" si="0"/>
        <v>-2000</v>
      </c>
      <c r="K8" s="423">
        <f t="shared" si="0"/>
        <v>0</v>
      </c>
      <c r="L8" s="442">
        <f t="shared" si="1"/>
        <v>7958</v>
      </c>
    </row>
    <row r="9" spans="1:12" s="228" customFormat="1" ht="15.75" customHeight="1" thickBot="1">
      <c r="A9" s="236"/>
      <c r="B9" s="237"/>
      <c r="C9" s="238" t="s">
        <v>137</v>
      </c>
      <c r="D9" s="238"/>
      <c r="E9" s="239">
        <f>SUM(E6:E8)</f>
        <v>40995</v>
      </c>
      <c r="F9" s="439">
        <f>SUM(F6:F8)</f>
        <v>-2664</v>
      </c>
      <c r="G9" s="439">
        <f>SUM(G6:G8)</f>
        <v>0</v>
      </c>
      <c r="H9" s="439">
        <f>SUM(H6:H8)</f>
        <v>0</v>
      </c>
      <c r="I9" s="439">
        <f>SUM(I6:I8)</f>
        <v>0</v>
      </c>
      <c r="J9" s="439">
        <f t="shared" si="0"/>
        <v>-2664</v>
      </c>
      <c r="K9" s="439">
        <f t="shared" si="0"/>
        <v>0</v>
      </c>
      <c r="L9" s="444">
        <f t="shared" si="1"/>
        <v>38331</v>
      </c>
    </row>
    <row r="10" spans="1:12" ht="18.75" customHeight="1">
      <c r="A10" s="480" t="s">
        <v>123</v>
      </c>
      <c r="B10" s="481"/>
      <c r="C10" s="222"/>
      <c r="D10" s="222"/>
      <c r="E10" s="248"/>
      <c r="F10" s="435"/>
      <c r="G10" s="436"/>
      <c r="H10" s="435"/>
      <c r="I10" s="436"/>
      <c r="J10" s="435"/>
      <c r="K10" s="436"/>
      <c r="L10" s="443"/>
    </row>
    <row r="11" spans="1:12" s="228" customFormat="1" ht="12.75">
      <c r="A11" s="225" t="s">
        <v>138</v>
      </c>
      <c r="B11" s="226"/>
      <c r="C11" s="231" t="s">
        <v>139</v>
      </c>
      <c r="D11" s="231"/>
      <c r="E11" s="227"/>
      <c r="F11" s="422"/>
      <c r="G11" s="423"/>
      <c r="H11" s="422"/>
      <c r="I11" s="425"/>
      <c r="J11" s="424"/>
      <c r="K11" s="423"/>
      <c r="L11" s="442"/>
    </row>
    <row r="12" spans="1:12" ht="12.75">
      <c r="A12" s="225" t="s">
        <v>70</v>
      </c>
      <c r="B12" s="226" t="s">
        <v>128</v>
      </c>
      <c r="C12" s="229" t="s">
        <v>140</v>
      </c>
      <c r="D12" s="229" t="s">
        <v>141</v>
      </c>
      <c r="E12" s="230">
        <v>57692</v>
      </c>
      <c r="F12" s="424"/>
      <c r="G12" s="426"/>
      <c r="H12" s="424"/>
      <c r="I12" s="427"/>
      <c r="J12" s="424">
        <f t="shared" si="0"/>
        <v>0</v>
      </c>
      <c r="K12" s="423">
        <f t="shared" si="0"/>
        <v>0</v>
      </c>
      <c r="L12" s="442">
        <f t="shared" si="1"/>
        <v>57692</v>
      </c>
    </row>
    <row r="13" spans="1:12" ht="12.75">
      <c r="A13" s="225" t="s">
        <v>70</v>
      </c>
      <c r="B13" s="226" t="s">
        <v>138</v>
      </c>
      <c r="C13" s="229" t="s">
        <v>140</v>
      </c>
      <c r="D13" s="229" t="s">
        <v>142</v>
      </c>
      <c r="E13" s="230">
        <v>114552</v>
      </c>
      <c r="F13" s="424">
        <v>-4552</v>
      </c>
      <c r="G13" s="423"/>
      <c r="H13" s="424"/>
      <c r="I13" s="425"/>
      <c r="J13" s="424">
        <f t="shared" si="0"/>
        <v>-4552</v>
      </c>
      <c r="K13" s="423">
        <f t="shared" si="0"/>
        <v>0</v>
      </c>
      <c r="L13" s="442">
        <f t="shared" si="1"/>
        <v>110000</v>
      </c>
    </row>
    <row r="14" spans="1:12" ht="12.75">
      <c r="A14" s="225" t="s">
        <v>71</v>
      </c>
      <c r="B14" s="226" t="s">
        <v>128</v>
      </c>
      <c r="C14" s="229" t="s">
        <v>144</v>
      </c>
      <c r="D14" s="229" t="s">
        <v>145</v>
      </c>
      <c r="E14" s="230">
        <v>129954</v>
      </c>
      <c r="F14" s="424">
        <v>-5908</v>
      </c>
      <c r="G14" s="423"/>
      <c r="H14" s="424"/>
      <c r="I14" s="423">
        <v>5970</v>
      </c>
      <c r="J14" s="424">
        <f t="shared" si="0"/>
        <v>-5908</v>
      </c>
      <c r="K14" s="423">
        <f t="shared" si="0"/>
        <v>5970</v>
      </c>
      <c r="L14" s="442">
        <f t="shared" si="1"/>
        <v>130016</v>
      </c>
    </row>
    <row r="15" spans="1:12" ht="12.75">
      <c r="A15" s="225" t="s">
        <v>71</v>
      </c>
      <c r="B15" s="226" t="s">
        <v>138</v>
      </c>
      <c r="C15" s="229" t="s">
        <v>144</v>
      </c>
      <c r="D15" s="229" t="s">
        <v>146</v>
      </c>
      <c r="E15" s="230">
        <v>24232</v>
      </c>
      <c r="F15" s="424">
        <v>-996</v>
      </c>
      <c r="G15" s="423"/>
      <c r="H15" s="424"/>
      <c r="I15" s="425"/>
      <c r="J15" s="424">
        <f t="shared" si="0"/>
        <v>-996</v>
      </c>
      <c r="K15" s="423">
        <f t="shared" si="0"/>
        <v>0</v>
      </c>
      <c r="L15" s="442">
        <f t="shared" si="1"/>
        <v>23236</v>
      </c>
    </row>
    <row r="16" spans="1:12" ht="12.75">
      <c r="A16" s="225" t="s">
        <v>71</v>
      </c>
      <c r="B16" s="226" t="s">
        <v>148</v>
      </c>
      <c r="C16" s="229" t="s">
        <v>144</v>
      </c>
      <c r="D16" s="229" t="s">
        <v>149</v>
      </c>
      <c r="E16" s="230">
        <v>1161</v>
      </c>
      <c r="F16" s="424">
        <v>-166</v>
      </c>
      <c r="G16" s="423"/>
      <c r="H16" s="424"/>
      <c r="I16" s="425"/>
      <c r="J16" s="424">
        <f t="shared" si="0"/>
        <v>-166</v>
      </c>
      <c r="K16" s="423">
        <f t="shared" si="0"/>
        <v>0</v>
      </c>
      <c r="L16" s="442">
        <f t="shared" si="1"/>
        <v>995</v>
      </c>
    </row>
    <row r="17" spans="1:12" ht="12.75">
      <c r="A17" s="225" t="s">
        <v>71</v>
      </c>
      <c r="B17" s="226" t="s">
        <v>151</v>
      </c>
      <c r="C17" s="229" t="s">
        <v>144</v>
      </c>
      <c r="D17" s="229" t="s">
        <v>152</v>
      </c>
      <c r="E17" s="230">
        <v>31036</v>
      </c>
      <c r="F17" s="424">
        <v>-6664</v>
      </c>
      <c r="G17" s="423"/>
      <c r="H17" s="424"/>
      <c r="I17" s="423"/>
      <c r="J17" s="424">
        <f t="shared" si="0"/>
        <v>-6664</v>
      </c>
      <c r="K17" s="423">
        <f t="shared" si="0"/>
        <v>0</v>
      </c>
      <c r="L17" s="442">
        <f t="shared" si="1"/>
        <v>24372</v>
      </c>
    </row>
    <row r="18" spans="1:12" s="228" customFormat="1" ht="18.75" customHeight="1" thickBot="1">
      <c r="A18" s="236"/>
      <c r="B18" s="237"/>
      <c r="C18" s="238" t="s">
        <v>137</v>
      </c>
      <c r="D18" s="238"/>
      <c r="E18" s="239">
        <f>SUM(E12:E17)</f>
        <v>358627</v>
      </c>
      <c r="F18" s="439">
        <f>SUM(F12:F17)</f>
        <v>-18286</v>
      </c>
      <c r="G18" s="439">
        <f>SUM(G12:G17)</f>
        <v>0</v>
      </c>
      <c r="H18" s="439">
        <f>SUM(H12:H17)</f>
        <v>0</v>
      </c>
      <c r="I18" s="439">
        <f>SUM(I12:I17)</f>
        <v>5970</v>
      </c>
      <c r="J18" s="439">
        <f t="shared" si="0"/>
        <v>-18286</v>
      </c>
      <c r="K18" s="439">
        <f t="shared" si="0"/>
        <v>5970</v>
      </c>
      <c r="L18" s="444">
        <f t="shared" si="1"/>
        <v>346311</v>
      </c>
    </row>
    <row r="19" spans="1:12" ht="18.75" customHeight="1">
      <c r="A19" s="480" t="s">
        <v>123</v>
      </c>
      <c r="B19" s="481"/>
      <c r="C19" s="222"/>
      <c r="D19" s="222"/>
      <c r="E19" s="248"/>
      <c r="F19" s="435"/>
      <c r="G19" s="436"/>
      <c r="H19" s="435"/>
      <c r="I19" s="441"/>
      <c r="J19" s="435"/>
      <c r="K19" s="436"/>
      <c r="L19" s="443"/>
    </row>
    <row r="20" spans="1:12" ht="12.75">
      <c r="A20" s="225" t="s">
        <v>148</v>
      </c>
      <c r="B20" s="226"/>
      <c r="C20" s="231" t="s">
        <v>154</v>
      </c>
      <c r="D20" s="229"/>
      <c r="E20" s="230"/>
      <c r="F20" s="424"/>
      <c r="G20" s="423"/>
      <c r="H20" s="424"/>
      <c r="I20" s="425"/>
      <c r="J20" s="424"/>
      <c r="K20" s="423"/>
      <c r="L20" s="442"/>
    </row>
    <row r="21" spans="1:12" ht="12.75">
      <c r="A21" s="225" t="s">
        <v>155</v>
      </c>
      <c r="B21" s="226" t="s">
        <v>128</v>
      </c>
      <c r="C21" s="229" t="s">
        <v>156</v>
      </c>
      <c r="D21" s="229" t="s">
        <v>157</v>
      </c>
      <c r="E21" s="230">
        <v>524266</v>
      </c>
      <c r="F21" s="424">
        <v>-25078</v>
      </c>
      <c r="G21" s="423">
        <v>-90000</v>
      </c>
      <c r="H21" s="424"/>
      <c r="I21" s="425"/>
      <c r="J21" s="424">
        <f t="shared" si="0"/>
        <v>-25078</v>
      </c>
      <c r="K21" s="423">
        <f t="shared" si="0"/>
        <v>-90000</v>
      </c>
      <c r="L21" s="442">
        <f t="shared" si="1"/>
        <v>409188</v>
      </c>
    </row>
    <row r="22" spans="1:12" ht="12.75">
      <c r="A22" s="225" t="s">
        <v>155</v>
      </c>
      <c r="B22" s="226" t="s">
        <v>138</v>
      </c>
      <c r="C22" s="229" t="s">
        <v>156</v>
      </c>
      <c r="D22" s="229" t="s">
        <v>158</v>
      </c>
      <c r="E22" s="230">
        <v>1421032</v>
      </c>
      <c r="F22" s="424"/>
      <c r="G22" s="423"/>
      <c r="H22" s="424">
        <v>40060</v>
      </c>
      <c r="I22" s="423"/>
      <c r="J22" s="424">
        <f t="shared" si="0"/>
        <v>40060</v>
      </c>
      <c r="K22" s="423">
        <f t="shared" si="0"/>
        <v>0</v>
      </c>
      <c r="L22" s="442">
        <f t="shared" si="1"/>
        <v>1461092</v>
      </c>
    </row>
    <row r="23" spans="1:12" ht="12.75">
      <c r="A23" s="225" t="s">
        <v>155</v>
      </c>
      <c r="B23" s="226" t="s">
        <v>148</v>
      </c>
      <c r="C23" s="229" t="s">
        <v>156</v>
      </c>
      <c r="D23" s="229" t="s">
        <v>159</v>
      </c>
      <c r="E23" s="230">
        <v>8298</v>
      </c>
      <c r="F23" s="424"/>
      <c r="G23" s="423"/>
      <c r="H23" s="424"/>
      <c r="I23" s="423"/>
      <c r="J23" s="424">
        <f t="shared" si="0"/>
        <v>0</v>
      </c>
      <c r="K23" s="423">
        <f t="shared" si="0"/>
        <v>0</v>
      </c>
      <c r="L23" s="442">
        <f t="shared" si="1"/>
        <v>8298</v>
      </c>
    </row>
    <row r="24" spans="1:12" ht="12.75">
      <c r="A24" s="225" t="s">
        <v>155</v>
      </c>
      <c r="B24" s="226" t="s">
        <v>151</v>
      </c>
      <c r="C24" s="229" t="s">
        <v>156</v>
      </c>
      <c r="D24" s="229" t="s">
        <v>160</v>
      </c>
      <c r="E24" s="230">
        <v>2888</v>
      </c>
      <c r="F24" s="424">
        <v>-166</v>
      </c>
      <c r="G24" s="423"/>
      <c r="H24" s="424"/>
      <c r="I24" s="423"/>
      <c r="J24" s="424">
        <f t="shared" si="0"/>
        <v>-166</v>
      </c>
      <c r="K24" s="423">
        <f t="shared" si="0"/>
        <v>0</v>
      </c>
      <c r="L24" s="442">
        <f t="shared" si="1"/>
        <v>2722</v>
      </c>
    </row>
    <row r="25" spans="1:12" ht="12.75">
      <c r="A25" s="225" t="s">
        <v>155</v>
      </c>
      <c r="B25" s="226" t="s">
        <v>162</v>
      </c>
      <c r="C25" s="229" t="s">
        <v>156</v>
      </c>
      <c r="D25" s="229" t="s">
        <v>163</v>
      </c>
      <c r="E25" s="230">
        <v>8330</v>
      </c>
      <c r="F25" s="424">
        <v>-428</v>
      </c>
      <c r="G25" s="423"/>
      <c r="H25" s="424"/>
      <c r="I25" s="423"/>
      <c r="J25" s="424">
        <f t="shared" si="0"/>
        <v>-428</v>
      </c>
      <c r="K25" s="423">
        <f t="shared" si="0"/>
        <v>0</v>
      </c>
      <c r="L25" s="442">
        <f t="shared" si="1"/>
        <v>7902</v>
      </c>
    </row>
    <row r="26" spans="1:12" ht="12.75">
      <c r="A26" s="225" t="s">
        <v>155</v>
      </c>
      <c r="B26" s="226" t="s">
        <v>165</v>
      </c>
      <c r="C26" s="229" t="s">
        <v>156</v>
      </c>
      <c r="D26" s="229" t="s">
        <v>166</v>
      </c>
      <c r="E26" s="230">
        <v>18091</v>
      </c>
      <c r="F26" s="424">
        <v>-996</v>
      </c>
      <c r="G26" s="423"/>
      <c r="H26" s="424"/>
      <c r="I26" s="423"/>
      <c r="J26" s="424">
        <f t="shared" si="0"/>
        <v>-996</v>
      </c>
      <c r="K26" s="423">
        <f t="shared" si="0"/>
        <v>0</v>
      </c>
      <c r="L26" s="442">
        <f t="shared" si="1"/>
        <v>17095</v>
      </c>
    </row>
    <row r="27" spans="1:12" ht="12.75">
      <c r="A27" s="225" t="s">
        <v>168</v>
      </c>
      <c r="B27" s="226" t="s">
        <v>128</v>
      </c>
      <c r="C27" s="229" t="s">
        <v>169</v>
      </c>
      <c r="D27" s="229" t="s">
        <v>170</v>
      </c>
      <c r="E27" s="230">
        <v>96893</v>
      </c>
      <c r="F27" s="424"/>
      <c r="G27" s="423"/>
      <c r="H27" s="424"/>
      <c r="I27" s="423"/>
      <c r="J27" s="424">
        <f t="shared" si="0"/>
        <v>0</v>
      </c>
      <c r="K27" s="423">
        <f t="shared" si="0"/>
        <v>0</v>
      </c>
      <c r="L27" s="442">
        <f t="shared" si="1"/>
        <v>96893</v>
      </c>
    </row>
    <row r="28" spans="1:12" ht="12.75">
      <c r="A28" s="225" t="s">
        <v>168</v>
      </c>
      <c r="B28" s="226" t="s">
        <v>138</v>
      </c>
      <c r="C28" s="229" t="s">
        <v>169</v>
      </c>
      <c r="D28" s="229" t="s">
        <v>171</v>
      </c>
      <c r="E28" s="230">
        <v>216258</v>
      </c>
      <c r="F28" s="424"/>
      <c r="G28" s="423"/>
      <c r="H28" s="424"/>
      <c r="I28" s="423"/>
      <c r="J28" s="424">
        <f t="shared" si="0"/>
        <v>0</v>
      </c>
      <c r="K28" s="423">
        <f t="shared" si="0"/>
        <v>0</v>
      </c>
      <c r="L28" s="442">
        <f t="shared" si="1"/>
        <v>216258</v>
      </c>
    </row>
    <row r="29" spans="1:12" ht="12.75">
      <c r="A29" s="225" t="s">
        <v>168</v>
      </c>
      <c r="B29" s="226" t="s">
        <v>148</v>
      </c>
      <c r="C29" s="229" t="s">
        <v>169</v>
      </c>
      <c r="D29" s="229" t="s">
        <v>172</v>
      </c>
      <c r="E29" s="230">
        <v>10624</v>
      </c>
      <c r="F29" s="424"/>
      <c r="G29" s="423"/>
      <c r="H29" s="424"/>
      <c r="I29" s="423"/>
      <c r="J29" s="424">
        <f t="shared" si="0"/>
        <v>0</v>
      </c>
      <c r="K29" s="423">
        <f t="shared" si="0"/>
        <v>0</v>
      </c>
      <c r="L29" s="442">
        <f t="shared" si="1"/>
        <v>10624</v>
      </c>
    </row>
    <row r="30" spans="1:12" ht="12.75">
      <c r="A30" s="225" t="s">
        <v>68</v>
      </c>
      <c r="B30" s="226" t="s">
        <v>128</v>
      </c>
      <c r="C30" s="229" t="s">
        <v>103</v>
      </c>
      <c r="D30" s="229" t="s">
        <v>173</v>
      </c>
      <c r="E30" s="230">
        <v>21576</v>
      </c>
      <c r="F30" s="424"/>
      <c r="G30" s="423"/>
      <c r="H30" s="424"/>
      <c r="I30" s="423"/>
      <c r="J30" s="424">
        <f t="shared" si="0"/>
        <v>0</v>
      </c>
      <c r="K30" s="423">
        <f t="shared" si="0"/>
        <v>0</v>
      </c>
      <c r="L30" s="442">
        <f t="shared" si="1"/>
        <v>21576</v>
      </c>
    </row>
    <row r="31" spans="1:12" ht="12.75">
      <c r="A31" s="225" t="s">
        <v>69</v>
      </c>
      <c r="B31" s="226"/>
      <c r="C31" s="229" t="s">
        <v>174</v>
      </c>
      <c r="D31" s="229"/>
      <c r="E31" s="233">
        <v>991004</v>
      </c>
      <c r="F31" s="424">
        <v>-49567</v>
      </c>
      <c r="G31" s="423"/>
      <c r="H31" s="424"/>
      <c r="I31" s="423"/>
      <c r="J31" s="424">
        <f t="shared" si="0"/>
        <v>-49567</v>
      </c>
      <c r="K31" s="423">
        <f t="shared" si="0"/>
        <v>0</v>
      </c>
      <c r="L31" s="442">
        <f t="shared" si="1"/>
        <v>941437</v>
      </c>
    </row>
    <row r="32" spans="1:12" ht="12.75">
      <c r="A32" s="225" t="s">
        <v>175</v>
      </c>
      <c r="B32" s="226" t="s">
        <v>128</v>
      </c>
      <c r="C32" s="229" t="s">
        <v>176</v>
      </c>
      <c r="D32" s="229" t="s">
        <v>177</v>
      </c>
      <c r="E32" s="230">
        <v>76678</v>
      </c>
      <c r="F32" s="424">
        <v>-11857</v>
      </c>
      <c r="G32" s="423">
        <v>-3319</v>
      </c>
      <c r="H32" s="424"/>
      <c r="I32" s="423"/>
      <c r="J32" s="424">
        <f t="shared" si="0"/>
        <v>-11857</v>
      </c>
      <c r="K32" s="423">
        <f t="shared" si="0"/>
        <v>-3319</v>
      </c>
      <c r="L32" s="442">
        <f t="shared" si="1"/>
        <v>61502</v>
      </c>
    </row>
    <row r="33" spans="1:12" ht="12.75">
      <c r="A33" s="225" t="s">
        <v>175</v>
      </c>
      <c r="B33" s="226" t="s">
        <v>138</v>
      </c>
      <c r="C33" s="229" t="s">
        <v>176</v>
      </c>
      <c r="D33" s="229" t="s">
        <v>179</v>
      </c>
      <c r="E33" s="230">
        <v>65392</v>
      </c>
      <c r="F33" s="424"/>
      <c r="G33" s="423"/>
      <c r="H33" s="424"/>
      <c r="I33" s="423"/>
      <c r="J33" s="424">
        <f t="shared" si="0"/>
        <v>0</v>
      </c>
      <c r="K33" s="423">
        <f t="shared" si="0"/>
        <v>0</v>
      </c>
      <c r="L33" s="442">
        <f t="shared" si="1"/>
        <v>65392</v>
      </c>
    </row>
    <row r="34" spans="1:12" ht="12.75">
      <c r="A34" s="225" t="s">
        <v>175</v>
      </c>
      <c r="B34" s="226" t="s">
        <v>148</v>
      </c>
      <c r="C34" s="229" t="s">
        <v>176</v>
      </c>
      <c r="D34" s="229" t="s">
        <v>180</v>
      </c>
      <c r="E34" s="230">
        <v>35849</v>
      </c>
      <c r="F34" s="424"/>
      <c r="G34" s="423"/>
      <c r="H34" s="424"/>
      <c r="I34" s="426"/>
      <c r="J34" s="424">
        <f t="shared" si="0"/>
        <v>0</v>
      </c>
      <c r="K34" s="423">
        <f t="shared" si="0"/>
        <v>0</v>
      </c>
      <c r="L34" s="442">
        <f t="shared" si="1"/>
        <v>35849</v>
      </c>
    </row>
    <row r="35" spans="1:12" s="228" customFormat="1" ht="18.75" customHeight="1" thickBot="1">
      <c r="A35" s="236"/>
      <c r="B35" s="237"/>
      <c r="C35" s="238" t="s">
        <v>137</v>
      </c>
      <c r="D35" s="238"/>
      <c r="E35" s="239">
        <f>SUM(E21:E34)</f>
        <v>3497179</v>
      </c>
      <c r="F35" s="439">
        <f>SUM(F21:F34)</f>
        <v>-88092</v>
      </c>
      <c r="G35" s="439">
        <f>SUM(G21:G34)</f>
        <v>-93319</v>
      </c>
      <c r="H35" s="439">
        <f>SUM(H21:H34)</f>
        <v>40060</v>
      </c>
      <c r="I35" s="439">
        <f>SUM(I21:I34)</f>
        <v>0</v>
      </c>
      <c r="J35" s="439">
        <f t="shared" si="0"/>
        <v>-48032</v>
      </c>
      <c r="K35" s="439">
        <f t="shared" si="0"/>
        <v>-93319</v>
      </c>
      <c r="L35" s="444">
        <f t="shared" si="1"/>
        <v>3355828</v>
      </c>
    </row>
    <row r="36" spans="1:11" s="228" customFormat="1" ht="12.75" customHeight="1">
      <c r="A36" s="240"/>
      <c r="B36" s="241"/>
      <c r="C36" s="242"/>
      <c r="D36" s="242"/>
      <c r="E36" s="243"/>
      <c r="F36" s="431"/>
      <c r="G36" s="431"/>
      <c r="H36" s="431"/>
      <c r="I36" s="431"/>
      <c r="J36" s="431"/>
      <c r="K36" s="235"/>
    </row>
    <row r="37" spans="1:11" s="228" customFormat="1" ht="12.75" customHeight="1">
      <c r="A37" s="240"/>
      <c r="B37" s="241"/>
      <c r="C37" s="242"/>
      <c r="D37" s="242"/>
      <c r="E37" s="243"/>
      <c r="F37" s="431"/>
      <c r="G37" s="431"/>
      <c r="H37" s="431"/>
      <c r="I37" s="431"/>
      <c r="J37" s="431"/>
      <c r="K37" s="235"/>
    </row>
    <row r="38" spans="1:11" s="228" customFormat="1" ht="12.75" customHeight="1" thickBot="1">
      <c r="A38" s="240"/>
      <c r="B38" s="241"/>
      <c r="C38" s="242"/>
      <c r="D38" s="242"/>
      <c r="E38" s="243"/>
      <c r="F38" s="431"/>
      <c r="G38" s="431"/>
      <c r="H38" s="431"/>
      <c r="I38" s="431"/>
      <c r="J38" s="431"/>
      <c r="K38" s="235"/>
    </row>
    <row r="39" spans="1:12" ht="24.75" customHeight="1" thickBot="1">
      <c r="A39" s="460" t="s">
        <v>123</v>
      </c>
      <c r="B39" s="461"/>
      <c r="C39" s="447"/>
      <c r="D39" s="447"/>
      <c r="E39" s="448" t="s">
        <v>124</v>
      </c>
      <c r="F39" s="490" t="s">
        <v>378</v>
      </c>
      <c r="G39" s="490"/>
      <c r="H39" s="490" t="s">
        <v>439</v>
      </c>
      <c r="I39" s="490"/>
      <c r="J39" s="490" t="s">
        <v>440</v>
      </c>
      <c r="K39" s="490"/>
      <c r="L39" s="449" t="s">
        <v>441</v>
      </c>
    </row>
    <row r="40" spans="1:12" ht="12.75" customHeight="1">
      <c r="A40" s="220"/>
      <c r="B40" s="221"/>
      <c r="C40" s="222"/>
      <c r="D40" s="222"/>
      <c r="E40" s="223"/>
      <c r="F40" s="445" t="s">
        <v>127</v>
      </c>
      <c r="G40" s="446" t="s">
        <v>33</v>
      </c>
      <c r="H40" s="445" t="s">
        <v>127</v>
      </c>
      <c r="I40" s="446" t="s">
        <v>33</v>
      </c>
      <c r="J40" s="445" t="s">
        <v>127</v>
      </c>
      <c r="K40" s="446" t="s">
        <v>33</v>
      </c>
      <c r="L40" s="443"/>
    </row>
    <row r="41" spans="1:12" ht="15" customHeight="1">
      <c r="A41" s="225" t="s">
        <v>151</v>
      </c>
      <c r="B41" s="246"/>
      <c r="C41" s="231" t="s">
        <v>181</v>
      </c>
      <c r="D41" s="229"/>
      <c r="E41" s="247"/>
      <c r="F41" s="424"/>
      <c r="G41" s="423"/>
      <c r="H41" s="424"/>
      <c r="I41" s="423"/>
      <c r="J41" s="424"/>
      <c r="K41" s="423"/>
      <c r="L41" s="442"/>
    </row>
    <row r="42" spans="1:12" ht="12.75">
      <c r="A42" s="225" t="s">
        <v>72</v>
      </c>
      <c r="B42" s="226" t="s">
        <v>128</v>
      </c>
      <c r="C42" s="229" t="s">
        <v>182</v>
      </c>
      <c r="D42" s="222" t="s">
        <v>183</v>
      </c>
      <c r="E42" s="230">
        <v>27086</v>
      </c>
      <c r="F42" s="424">
        <v>-1328</v>
      </c>
      <c r="G42" s="423"/>
      <c r="H42" s="424"/>
      <c r="I42" s="423"/>
      <c r="J42" s="424">
        <f aca="true" t="shared" si="2" ref="J42:K79">F42+H42</f>
        <v>-1328</v>
      </c>
      <c r="K42" s="423">
        <f t="shared" si="2"/>
        <v>0</v>
      </c>
      <c r="L42" s="442">
        <f aca="true" t="shared" si="3" ref="L42:L79">E42+J42+K42</f>
        <v>25758</v>
      </c>
    </row>
    <row r="43" spans="1:12" ht="12.75">
      <c r="A43" s="225" t="s">
        <v>72</v>
      </c>
      <c r="B43" s="226" t="s">
        <v>138</v>
      </c>
      <c r="C43" s="229" t="s">
        <v>182</v>
      </c>
      <c r="D43" s="229" t="s">
        <v>185</v>
      </c>
      <c r="E43" s="230">
        <v>41493</v>
      </c>
      <c r="F43" s="424"/>
      <c r="G43" s="423"/>
      <c r="H43" s="424">
        <v>4339</v>
      </c>
      <c r="I43" s="423"/>
      <c r="J43" s="424">
        <f t="shared" si="2"/>
        <v>4339</v>
      </c>
      <c r="K43" s="423">
        <f t="shared" si="2"/>
        <v>0</v>
      </c>
      <c r="L43" s="442">
        <f t="shared" si="3"/>
        <v>45832</v>
      </c>
    </row>
    <row r="44" spans="1:12" ht="12.75" customHeight="1">
      <c r="A44" s="225" t="s">
        <v>72</v>
      </c>
      <c r="B44" s="226" t="s">
        <v>148</v>
      </c>
      <c r="C44" s="229" t="s">
        <v>182</v>
      </c>
      <c r="D44" s="229" t="s">
        <v>186</v>
      </c>
      <c r="E44" s="230">
        <v>19418</v>
      </c>
      <c r="F44" s="424"/>
      <c r="G44" s="423"/>
      <c r="H44" s="424">
        <v>16216</v>
      </c>
      <c r="I44" s="426"/>
      <c r="J44" s="424">
        <f t="shared" si="2"/>
        <v>16216</v>
      </c>
      <c r="K44" s="423">
        <f t="shared" si="2"/>
        <v>0</v>
      </c>
      <c r="L44" s="442">
        <f t="shared" si="3"/>
        <v>35634</v>
      </c>
    </row>
    <row r="45" spans="1:12" s="228" customFormat="1" ht="12.75">
      <c r="A45" s="225" t="s">
        <v>72</v>
      </c>
      <c r="B45" s="226" t="s">
        <v>151</v>
      </c>
      <c r="C45" s="229" t="s">
        <v>182</v>
      </c>
      <c r="D45" s="229" t="s">
        <v>187</v>
      </c>
      <c r="E45" s="230">
        <v>58288</v>
      </c>
      <c r="F45" s="422"/>
      <c r="G45" s="426"/>
      <c r="H45" s="424">
        <v>32665</v>
      </c>
      <c r="I45" s="423"/>
      <c r="J45" s="424">
        <f t="shared" si="2"/>
        <v>32665</v>
      </c>
      <c r="K45" s="423">
        <f t="shared" si="2"/>
        <v>0</v>
      </c>
      <c r="L45" s="442">
        <f t="shared" si="3"/>
        <v>90953</v>
      </c>
    </row>
    <row r="46" spans="1:12" s="228" customFormat="1" ht="12.75">
      <c r="A46" s="329" t="s">
        <v>72</v>
      </c>
      <c r="B46" s="330" t="s">
        <v>162</v>
      </c>
      <c r="C46" s="331" t="s">
        <v>182</v>
      </c>
      <c r="D46" s="331" t="s">
        <v>391</v>
      </c>
      <c r="E46" s="230">
        <v>0</v>
      </c>
      <c r="F46" s="422"/>
      <c r="G46" s="426"/>
      <c r="H46" s="424">
        <v>57295</v>
      </c>
      <c r="I46" s="423"/>
      <c r="J46" s="424">
        <f t="shared" si="2"/>
        <v>57295</v>
      </c>
      <c r="K46" s="423">
        <f t="shared" si="2"/>
        <v>0</v>
      </c>
      <c r="L46" s="442">
        <f t="shared" si="3"/>
        <v>57295</v>
      </c>
    </row>
    <row r="47" spans="1:12" ht="12.75">
      <c r="A47" s="225" t="s">
        <v>83</v>
      </c>
      <c r="B47" s="226" t="s">
        <v>128</v>
      </c>
      <c r="C47" s="229" t="s">
        <v>188</v>
      </c>
      <c r="D47" s="229" t="s">
        <v>189</v>
      </c>
      <c r="E47" s="230">
        <v>80628</v>
      </c>
      <c r="F47" s="424">
        <v>-26555</v>
      </c>
      <c r="G47" s="423">
        <v>-1660</v>
      </c>
      <c r="H47" s="424"/>
      <c r="I47" s="423">
        <v>3200</v>
      </c>
      <c r="J47" s="424">
        <f t="shared" si="2"/>
        <v>-26555</v>
      </c>
      <c r="K47" s="423">
        <f t="shared" si="2"/>
        <v>1540</v>
      </c>
      <c r="L47" s="442">
        <f t="shared" si="3"/>
        <v>55613</v>
      </c>
    </row>
    <row r="48" spans="1:12" ht="12.75">
      <c r="A48" s="225" t="s">
        <v>83</v>
      </c>
      <c r="B48" s="226" t="s">
        <v>138</v>
      </c>
      <c r="C48" s="229" t="s">
        <v>188</v>
      </c>
      <c r="D48" s="229" t="s">
        <v>190</v>
      </c>
      <c r="E48" s="230">
        <v>2821</v>
      </c>
      <c r="F48" s="424"/>
      <c r="G48" s="423"/>
      <c r="H48" s="424"/>
      <c r="I48" s="423"/>
      <c r="J48" s="424">
        <f t="shared" si="2"/>
        <v>0</v>
      </c>
      <c r="K48" s="423">
        <f t="shared" si="2"/>
        <v>0</v>
      </c>
      <c r="L48" s="442">
        <f t="shared" si="3"/>
        <v>2821</v>
      </c>
    </row>
    <row r="49" spans="1:12" ht="12.75">
      <c r="A49" s="225" t="s">
        <v>83</v>
      </c>
      <c r="B49" s="226" t="s">
        <v>148</v>
      </c>
      <c r="C49" s="229" t="s">
        <v>188</v>
      </c>
      <c r="D49" s="229" t="s">
        <v>191</v>
      </c>
      <c r="E49" s="230">
        <v>9958</v>
      </c>
      <c r="F49" s="424"/>
      <c r="G49" s="423"/>
      <c r="H49" s="424"/>
      <c r="I49" s="423"/>
      <c r="J49" s="424">
        <f t="shared" si="2"/>
        <v>0</v>
      </c>
      <c r="K49" s="423">
        <f t="shared" si="2"/>
        <v>0</v>
      </c>
      <c r="L49" s="442">
        <f t="shared" si="3"/>
        <v>9958</v>
      </c>
    </row>
    <row r="50" spans="1:12" ht="12.75">
      <c r="A50" s="225" t="s">
        <v>83</v>
      </c>
      <c r="B50" s="226" t="s">
        <v>151</v>
      </c>
      <c r="C50" s="229" t="s">
        <v>188</v>
      </c>
      <c r="D50" s="229" t="s">
        <v>192</v>
      </c>
      <c r="E50" s="232">
        <v>16597</v>
      </c>
      <c r="F50" s="424">
        <v>-16597</v>
      </c>
      <c r="G50" s="423"/>
      <c r="H50" s="424"/>
      <c r="I50" s="423"/>
      <c r="J50" s="424">
        <f t="shared" si="2"/>
        <v>-16597</v>
      </c>
      <c r="K50" s="423">
        <f t="shared" si="2"/>
        <v>0</v>
      </c>
      <c r="L50" s="442">
        <f t="shared" si="3"/>
        <v>0</v>
      </c>
    </row>
    <row r="51" spans="1:12" ht="12.75">
      <c r="A51" s="225" t="s">
        <v>83</v>
      </c>
      <c r="B51" s="226" t="s">
        <v>162</v>
      </c>
      <c r="C51" s="229" t="s">
        <v>188</v>
      </c>
      <c r="D51" s="229" t="s">
        <v>194</v>
      </c>
      <c r="E51" s="230">
        <v>10722</v>
      </c>
      <c r="F51" s="424"/>
      <c r="G51" s="423"/>
      <c r="H51" s="424"/>
      <c r="I51" s="423"/>
      <c r="J51" s="424">
        <f t="shared" si="2"/>
        <v>0</v>
      </c>
      <c r="K51" s="423">
        <f t="shared" si="2"/>
        <v>0</v>
      </c>
      <c r="L51" s="442">
        <f t="shared" si="3"/>
        <v>10722</v>
      </c>
    </row>
    <row r="52" spans="1:12" ht="12.75">
      <c r="A52" s="225" t="s">
        <v>83</v>
      </c>
      <c r="B52" s="226" t="s">
        <v>165</v>
      </c>
      <c r="C52" s="229" t="s">
        <v>188</v>
      </c>
      <c r="D52" s="229" t="s">
        <v>195</v>
      </c>
      <c r="E52" s="230">
        <v>3985</v>
      </c>
      <c r="F52" s="424"/>
      <c r="G52" s="423"/>
      <c r="H52" s="424"/>
      <c r="I52" s="423"/>
      <c r="J52" s="424">
        <f t="shared" si="2"/>
        <v>0</v>
      </c>
      <c r="K52" s="423">
        <f t="shared" si="2"/>
        <v>0</v>
      </c>
      <c r="L52" s="442">
        <f t="shared" si="3"/>
        <v>3985</v>
      </c>
    </row>
    <row r="53" spans="1:12" ht="12.75">
      <c r="A53" s="225" t="s">
        <v>83</v>
      </c>
      <c r="B53" s="226" t="s">
        <v>196</v>
      </c>
      <c r="C53" s="229" t="s">
        <v>188</v>
      </c>
      <c r="D53" s="229" t="s">
        <v>197</v>
      </c>
      <c r="E53" s="230">
        <v>8863</v>
      </c>
      <c r="F53" s="424">
        <v>-443</v>
      </c>
      <c r="G53" s="423"/>
      <c r="H53" s="424"/>
      <c r="I53" s="423"/>
      <c r="J53" s="424">
        <f t="shared" si="2"/>
        <v>-443</v>
      </c>
      <c r="K53" s="423">
        <f t="shared" si="2"/>
        <v>0</v>
      </c>
      <c r="L53" s="442">
        <f t="shared" si="3"/>
        <v>8420</v>
      </c>
    </row>
    <row r="54" spans="1:12" ht="12.75">
      <c r="A54" s="225" t="s">
        <v>83</v>
      </c>
      <c r="B54" s="226" t="s">
        <v>199</v>
      </c>
      <c r="C54" s="229" t="s">
        <v>188</v>
      </c>
      <c r="D54" s="229" t="s">
        <v>200</v>
      </c>
      <c r="E54" s="230">
        <v>35451</v>
      </c>
      <c r="F54" s="424">
        <v>-332</v>
      </c>
      <c r="G54" s="423"/>
      <c r="H54" s="424"/>
      <c r="I54" s="423"/>
      <c r="J54" s="424">
        <f t="shared" si="2"/>
        <v>-332</v>
      </c>
      <c r="K54" s="423">
        <f t="shared" si="2"/>
        <v>0</v>
      </c>
      <c r="L54" s="442">
        <f t="shared" si="3"/>
        <v>35119</v>
      </c>
    </row>
    <row r="55" spans="1:12" ht="12.75">
      <c r="A55" s="332" t="s">
        <v>83</v>
      </c>
      <c r="B55" s="333" t="s">
        <v>253</v>
      </c>
      <c r="C55" s="334" t="s">
        <v>188</v>
      </c>
      <c r="D55" s="334" t="s">
        <v>351</v>
      </c>
      <c r="E55" s="274">
        <v>0</v>
      </c>
      <c r="F55" s="424"/>
      <c r="G55" s="423"/>
      <c r="H55" s="424"/>
      <c r="I55" s="423">
        <v>5448981</v>
      </c>
      <c r="J55" s="424">
        <f t="shared" si="2"/>
        <v>0</v>
      </c>
      <c r="K55" s="423">
        <f t="shared" si="2"/>
        <v>5448981</v>
      </c>
      <c r="L55" s="442">
        <f t="shared" si="3"/>
        <v>5448981</v>
      </c>
    </row>
    <row r="56" spans="1:12" ht="12.75">
      <c r="A56" s="332" t="s">
        <v>83</v>
      </c>
      <c r="B56" s="333" t="s">
        <v>271</v>
      </c>
      <c r="C56" s="334" t="s">
        <v>188</v>
      </c>
      <c r="D56" s="334" t="s">
        <v>362</v>
      </c>
      <c r="E56" s="274"/>
      <c r="F56" s="424"/>
      <c r="G56" s="423"/>
      <c r="H56" s="424"/>
      <c r="I56" s="423">
        <v>12000</v>
      </c>
      <c r="J56" s="424">
        <f t="shared" si="2"/>
        <v>0</v>
      </c>
      <c r="K56" s="423">
        <f t="shared" si="2"/>
        <v>12000</v>
      </c>
      <c r="L56" s="442">
        <f t="shared" si="3"/>
        <v>12000</v>
      </c>
    </row>
    <row r="57" spans="1:12" s="228" customFormat="1" ht="13.5" thickBot="1">
      <c r="A57" s="236"/>
      <c r="B57" s="237"/>
      <c r="C57" s="238" t="s">
        <v>137</v>
      </c>
      <c r="D57" s="238"/>
      <c r="E57" s="239">
        <f>SUM(E42:E56)</f>
        <v>315310</v>
      </c>
      <c r="F57" s="439">
        <f>SUM(F42:F56)</f>
        <v>-45255</v>
      </c>
      <c r="G57" s="439">
        <f>SUM(G42:G56)</f>
        <v>-1660</v>
      </c>
      <c r="H57" s="439">
        <f>SUM(H42:H56)</f>
        <v>110515</v>
      </c>
      <c r="I57" s="439">
        <f>SUM(I42:I56)</f>
        <v>5464181</v>
      </c>
      <c r="J57" s="439">
        <f t="shared" si="2"/>
        <v>65260</v>
      </c>
      <c r="K57" s="439">
        <f t="shared" si="2"/>
        <v>5462521</v>
      </c>
      <c r="L57" s="442">
        <f t="shared" si="3"/>
        <v>5843091</v>
      </c>
    </row>
    <row r="58" spans="1:12" ht="15.75" customHeight="1">
      <c r="A58" s="480" t="s">
        <v>123</v>
      </c>
      <c r="B58" s="481"/>
      <c r="C58" s="222"/>
      <c r="D58" s="222"/>
      <c r="E58" s="248"/>
      <c r="F58" s="435"/>
      <c r="G58" s="436"/>
      <c r="H58" s="435"/>
      <c r="I58" s="436"/>
      <c r="J58" s="435"/>
      <c r="K58" s="436"/>
      <c r="L58" s="442"/>
    </row>
    <row r="59" spans="1:12" ht="12.75">
      <c r="A59" s="225" t="s">
        <v>162</v>
      </c>
      <c r="B59" s="226"/>
      <c r="C59" s="231" t="s">
        <v>201</v>
      </c>
      <c r="D59" s="229"/>
      <c r="E59" s="230"/>
      <c r="F59" s="424"/>
      <c r="G59" s="423"/>
      <c r="H59" s="424"/>
      <c r="I59" s="423"/>
      <c r="J59" s="424"/>
      <c r="K59" s="423"/>
      <c r="L59" s="442"/>
    </row>
    <row r="60" spans="1:12" ht="12.75">
      <c r="A60" s="225" t="s">
        <v>202</v>
      </c>
      <c r="B60" s="226" t="s">
        <v>128</v>
      </c>
      <c r="C60" s="229" t="s">
        <v>203</v>
      </c>
      <c r="D60" s="229" t="s">
        <v>204</v>
      </c>
      <c r="E60" s="230">
        <v>46471</v>
      </c>
      <c r="F60" s="428"/>
      <c r="G60" s="423"/>
      <c r="H60" s="424">
        <v>-33194</v>
      </c>
      <c r="I60" s="423"/>
      <c r="J60" s="424">
        <f t="shared" si="2"/>
        <v>-33194</v>
      </c>
      <c r="K60" s="423">
        <f t="shared" si="2"/>
        <v>0</v>
      </c>
      <c r="L60" s="442">
        <f t="shared" si="3"/>
        <v>13277</v>
      </c>
    </row>
    <row r="61" spans="1:12" ht="12.75">
      <c r="A61" s="225" t="s">
        <v>202</v>
      </c>
      <c r="B61" s="226" t="s">
        <v>138</v>
      </c>
      <c r="C61" s="229" t="s">
        <v>203</v>
      </c>
      <c r="D61" s="229" t="s">
        <v>205</v>
      </c>
      <c r="E61" s="230">
        <v>11618</v>
      </c>
      <c r="F61" s="424"/>
      <c r="G61" s="423"/>
      <c r="H61" s="424">
        <v>4000</v>
      </c>
      <c r="I61" s="423"/>
      <c r="J61" s="424">
        <f t="shared" si="2"/>
        <v>4000</v>
      </c>
      <c r="K61" s="423">
        <f t="shared" si="2"/>
        <v>0</v>
      </c>
      <c r="L61" s="442">
        <f t="shared" si="3"/>
        <v>15618</v>
      </c>
    </row>
    <row r="62" spans="1:12" ht="13.5" customHeight="1">
      <c r="A62" s="225" t="s">
        <v>206</v>
      </c>
      <c r="B62" s="226" t="s">
        <v>128</v>
      </c>
      <c r="C62" s="229" t="s">
        <v>207</v>
      </c>
      <c r="D62" s="229" t="s">
        <v>208</v>
      </c>
      <c r="E62" s="230">
        <v>114519</v>
      </c>
      <c r="F62" s="428"/>
      <c r="G62" s="423"/>
      <c r="H62" s="424"/>
      <c r="I62" s="423">
        <v>97028</v>
      </c>
      <c r="J62" s="424">
        <f t="shared" si="2"/>
        <v>0</v>
      </c>
      <c r="K62" s="423">
        <f t="shared" si="2"/>
        <v>97028</v>
      </c>
      <c r="L62" s="442">
        <f t="shared" si="3"/>
        <v>211547</v>
      </c>
    </row>
    <row r="63" spans="1:12" ht="12.75">
      <c r="A63" s="225" t="s">
        <v>206</v>
      </c>
      <c r="B63" s="226" t="s">
        <v>138</v>
      </c>
      <c r="C63" s="229" t="s">
        <v>207</v>
      </c>
      <c r="D63" s="229" t="s">
        <v>209</v>
      </c>
      <c r="E63" s="230">
        <v>192524</v>
      </c>
      <c r="F63" s="424"/>
      <c r="G63" s="423"/>
      <c r="H63" s="424"/>
      <c r="I63" s="423">
        <v>24895</v>
      </c>
      <c r="J63" s="424">
        <f t="shared" si="2"/>
        <v>0</v>
      </c>
      <c r="K63" s="423">
        <f t="shared" si="2"/>
        <v>24895</v>
      </c>
      <c r="L63" s="442">
        <f t="shared" si="3"/>
        <v>217419</v>
      </c>
    </row>
    <row r="64" spans="1:12" ht="12.75">
      <c r="A64" s="225" t="s">
        <v>206</v>
      </c>
      <c r="B64" s="226" t="s">
        <v>148</v>
      </c>
      <c r="C64" s="229" t="s">
        <v>207</v>
      </c>
      <c r="D64" s="229" t="s">
        <v>210</v>
      </c>
      <c r="E64" s="230">
        <v>59749</v>
      </c>
      <c r="F64" s="424"/>
      <c r="G64" s="423"/>
      <c r="H64" s="424">
        <v>115091</v>
      </c>
      <c r="I64" s="423"/>
      <c r="J64" s="424">
        <f t="shared" si="2"/>
        <v>115091</v>
      </c>
      <c r="K64" s="423">
        <f t="shared" si="2"/>
        <v>0</v>
      </c>
      <c r="L64" s="442">
        <f t="shared" si="3"/>
        <v>174840</v>
      </c>
    </row>
    <row r="65" spans="1:12" ht="12.75">
      <c r="A65" s="225" t="s">
        <v>206</v>
      </c>
      <c r="B65" s="226" t="s">
        <v>151</v>
      </c>
      <c r="C65" s="229" t="s">
        <v>207</v>
      </c>
      <c r="D65" s="229" t="s">
        <v>211</v>
      </c>
      <c r="E65" s="230">
        <v>331938</v>
      </c>
      <c r="F65" s="424">
        <v>-13320</v>
      </c>
      <c r="G65" s="423"/>
      <c r="H65" s="424">
        <v>16600</v>
      </c>
      <c r="I65" s="423">
        <v>28633</v>
      </c>
      <c r="J65" s="424">
        <f t="shared" si="2"/>
        <v>3280</v>
      </c>
      <c r="K65" s="423">
        <f t="shared" si="2"/>
        <v>28633</v>
      </c>
      <c r="L65" s="442">
        <f t="shared" si="3"/>
        <v>363851</v>
      </c>
    </row>
    <row r="66" spans="1:12" s="228" customFormat="1" ht="13.5" thickBot="1">
      <c r="A66" s="225"/>
      <c r="B66" s="226"/>
      <c r="C66" s="231" t="s">
        <v>137</v>
      </c>
      <c r="D66" s="231"/>
      <c r="E66" s="227">
        <f>SUM(E60:E65)</f>
        <v>756819</v>
      </c>
      <c r="F66" s="439">
        <f>SUM(F60:F65)</f>
        <v>-13320</v>
      </c>
      <c r="G66" s="439">
        <f>SUM(G60:G65)</f>
        <v>0</v>
      </c>
      <c r="H66" s="439">
        <f>SUM(H60:H65)</f>
        <v>102497</v>
      </c>
      <c r="I66" s="439">
        <f>SUM(I60:I65)</f>
        <v>150556</v>
      </c>
      <c r="J66" s="439">
        <f t="shared" si="2"/>
        <v>89177</v>
      </c>
      <c r="K66" s="439">
        <f t="shared" si="2"/>
        <v>150556</v>
      </c>
      <c r="L66" s="444">
        <f t="shared" si="3"/>
        <v>996552</v>
      </c>
    </row>
    <row r="67" spans="1:12" ht="15.75" customHeight="1">
      <c r="A67" s="474" t="s">
        <v>123</v>
      </c>
      <c r="B67" s="475"/>
      <c r="C67" s="231"/>
      <c r="D67" s="229"/>
      <c r="E67" s="230"/>
      <c r="F67" s="435"/>
      <c r="G67" s="436"/>
      <c r="H67" s="435"/>
      <c r="I67" s="436"/>
      <c r="J67" s="435"/>
      <c r="K67" s="436"/>
      <c r="L67" s="443"/>
    </row>
    <row r="68" spans="1:12" ht="12.75">
      <c r="A68" s="225" t="s">
        <v>165</v>
      </c>
      <c r="B68" s="226"/>
      <c r="C68" s="231" t="s">
        <v>213</v>
      </c>
      <c r="D68" s="229"/>
      <c r="E68" s="230"/>
      <c r="F68" s="424"/>
      <c r="G68" s="423"/>
      <c r="H68" s="424"/>
      <c r="I68" s="423"/>
      <c r="J68" s="424"/>
      <c r="K68" s="423"/>
      <c r="L68" s="442"/>
    </row>
    <row r="69" spans="1:12" ht="12.75">
      <c r="A69" s="225" t="s">
        <v>73</v>
      </c>
      <c r="B69" s="226" t="s">
        <v>128</v>
      </c>
      <c r="C69" s="229" t="s">
        <v>214</v>
      </c>
      <c r="D69" s="229" t="s">
        <v>215</v>
      </c>
      <c r="E69" s="230">
        <v>286796</v>
      </c>
      <c r="F69" s="424">
        <v>-16100</v>
      </c>
      <c r="G69" s="423"/>
      <c r="H69" s="424"/>
      <c r="I69" s="423"/>
      <c r="J69" s="424">
        <f t="shared" si="2"/>
        <v>-16100</v>
      </c>
      <c r="K69" s="423">
        <f t="shared" si="2"/>
        <v>0</v>
      </c>
      <c r="L69" s="442">
        <f t="shared" si="3"/>
        <v>270696</v>
      </c>
    </row>
    <row r="70" spans="1:12" ht="13.5" customHeight="1">
      <c r="A70" s="225" t="s">
        <v>73</v>
      </c>
      <c r="B70" s="226" t="s">
        <v>138</v>
      </c>
      <c r="C70" s="229" t="s">
        <v>214</v>
      </c>
      <c r="D70" s="229" t="s">
        <v>217</v>
      </c>
      <c r="E70" s="230">
        <v>335524</v>
      </c>
      <c r="F70" s="424">
        <v>-15547</v>
      </c>
      <c r="G70" s="423"/>
      <c r="H70" s="424"/>
      <c r="I70" s="423"/>
      <c r="J70" s="424">
        <f t="shared" si="2"/>
        <v>-15547</v>
      </c>
      <c r="K70" s="423">
        <f t="shared" si="2"/>
        <v>0</v>
      </c>
      <c r="L70" s="442">
        <f t="shared" si="3"/>
        <v>319977</v>
      </c>
    </row>
    <row r="71" spans="1:12" ht="12.75">
      <c r="A71" s="225" t="s">
        <v>73</v>
      </c>
      <c r="B71" s="226" t="s">
        <v>148</v>
      </c>
      <c r="C71" s="229" t="s">
        <v>214</v>
      </c>
      <c r="D71" s="229" t="s">
        <v>219</v>
      </c>
      <c r="E71" s="230">
        <v>29211</v>
      </c>
      <c r="F71" s="424">
        <v>-1726</v>
      </c>
      <c r="G71" s="423"/>
      <c r="H71" s="424"/>
      <c r="I71" s="423">
        <v>2990</v>
      </c>
      <c r="J71" s="424">
        <f t="shared" si="2"/>
        <v>-1726</v>
      </c>
      <c r="K71" s="423">
        <f t="shared" si="2"/>
        <v>2990</v>
      </c>
      <c r="L71" s="442">
        <f t="shared" si="3"/>
        <v>30475</v>
      </c>
    </row>
    <row r="72" spans="1:12" ht="12.75">
      <c r="A72" s="225" t="s">
        <v>73</v>
      </c>
      <c r="B72" s="226" t="s">
        <v>151</v>
      </c>
      <c r="C72" s="229" t="s">
        <v>214</v>
      </c>
      <c r="D72" s="229" t="s">
        <v>220</v>
      </c>
      <c r="E72" s="230">
        <v>13277</v>
      </c>
      <c r="F72" s="424"/>
      <c r="G72" s="423"/>
      <c r="H72" s="424"/>
      <c r="I72" s="423"/>
      <c r="J72" s="424">
        <f t="shared" si="2"/>
        <v>0</v>
      </c>
      <c r="K72" s="423">
        <f t="shared" si="2"/>
        <v>0</v>
      </c>
      <c r="L72" s="442">
        <f t="shared" si="3"/>
        <v>13277</v>
      </c>
    </row>
    <row r="73" spans="1:12" ht="12.75">
      <c r="A73" s="225" t="s">
        <v>74</v>
      </c>
      <c r="B73" s="226" t="s">
        <v>128</v>
      </c>
      <c r="C73" s="229" t="s">
        <v>221</v>
      </c>
      <c r="D73" s="229" t="s">
        <v>222</v>
      </c>
      <c r="E73" s="230">
        <v>59085</v>
      </c>
      <c r="F73" s="424"/>
      <c r="G73" s="423"/>
      <c r="H73" s="424"/>
      <c r="I73" s="423"/>
      <c r="J73" s="424">
        <f t="shared" si="2"/>
        <v>0</v>
      </c>
      <c r="K73" s="423">
        <f t="shared" si="2"/>
        <v>0</v>
      </c>
      <c r="L73" s="442">
        <f t="shared" si="3"/>
        <v>59085</v>
      </c>
    </row>
    <row r="74" spans="1:12" ht="12.75">
      <c r="A74" s="225" t="s">
        <v>74</v>
      </c>
      <c r="B74" s="226" t="s">
        <v>138</v>
      </c>
      <c r="C74" s="229" t="s">
        <v>221</v>
      </c>
      <c r="D74" s="229" t="s">
        <v>223</v>
      </c>
      <c r="E74" s="230">
        <v>943703</v>
      </c>
      <c r="F74" s="424"/>
      <c r="G74" s="423"/>
      <c r="H74" s="424"/>
      <c r="I74" s="423"/>
      <c r="J74" s="424">
        <f t="shared" si="2"/>
        <v>0</v>
      </c>
      <c r="K74" s="423">
        <f t="shared" si="2"/>
        <v>0</v>
      </c>
      <c r="L74" s="442">
        <f t="shared" si="3"/>
        <v>943703</v>
      </c>
    </row>
    <row r="75" spans="1:12" ht="12.75">
      <c r="A75" s="225" t="s">
        <v>95</v>
      </c>
      <c r="B75" s="226" t="s">
        <v>128</v>
      </c>
      <c r="C75" s="229" t="s">
        <v>224</v>
      </c>
      <c r="D75" s="229" t="s">
        <v>225</v>
      </c>
      <c r="E75" s="230">
        <v>455653</v>
      </c>
      <c r="F75" s="424">
        <v>-17460</v>
      </c>
      <c r="G75" s="423"/>
      <c r="H75" s="424">
        <v>-645</v>
      </c>
      <c r="I75" s="423">
        <v>3564</v>
      </c>
      <c r="J75" s="424">
        <f t="shared" si="2"/>
        <v>-18105</v>
      </c>
      <c r="K75" s="423">
        <f t="shared" si="2"/>
        <v>3564</v>
      </c>
      <c r="L75" s="442">
        <f t="shared" si="3"/>
        <v>441112</v>
      </c>
    </row>
    <row r="76" spans="1:12" ht="12.75">
      <c r="A76" s="225" t="s">
        <v>95</v>
      </c>
      <c r="B76" s="226" t="s">
        <v>138</v>
      </c>
      <c r="C76" s="229" t="s">
        <v>224</v>
      </c>
      <c r="D76" s="229" t="s">
        <v>226</v>
      </c>
      <c r="E76" s="230">
        <v>544347</v>
      </c>
      <c r="F76" s="424"/>
      <c r="G76" s="423"/>
      <c r="H76" s="424"/>
      <c r="I76" s="423"/>
      <c r="J76" s="424">
        <f t="shared" si="2"/>
        <v>0</v>
      </c>
      <c r="K76" s="423">
        <f t="shared" si="2"/>
        <v>0</v>
      </c>
      <c r="L76" s="442">
        <f t="shared" si="3"/>
        <v>544347</v>
      </c>
    </row>
    <row r="77" spans="1:12" ht="12.75">
      <c r="A77" s="225" t="s">
        <v>111</v>
      </c>
      <c r="B77" s="226" t="s">
        <v>128</v>
      </c>
      <c r="C77" s="229" t="s">
        <v>227</v>
      </c>
      <c r="D77" s="229" t="s">
        <v>228</v>
      </c>
      <c r="E77" s="230">
        <v>5112</v>
      </c>
      <c r="F77" s="424"/>
      <c r="G77" s="423"/>
      <c r="H77" s="424">
        <v>435</v>
      </c>
      <c r="I77" s="423"/>
      <c r="J77" s="424">
        <f t="shared" si="2"/>
        <v>435</v>
      </c>
      <c r="K77" s="423">
        <f t="shared" si="2"/>
        <v>0</v>
      </c>
      <c r="L77" s="442">
        <f t="shared" si="3"/>
        <v>5547</v>
      </c>
    </row>
    <row r="78" spans="1:12" ht="12.75">
      <c r="A78" s="225" t="s">
        <v>111</v>
      </c>
      <c r="B78" s="226" t="s">
        <v>138</v>
      </c>
      <c r="C78" s="229" t="s">
        <v>227</v>
      </c>
      <c r="D78" s="229" t="s">
        <v>229</v>
      </c>
      <c r="E78" s="230">
        <v>5145</v>
      </c>
      <c r="F78" s="424"/>
      <c r="G78" s="423"/>
      <c r="H78" s="424"/>
      <c r="I78" s="426"/>
      <c r="J78" s="424">
        <f t="shared" si="2"/>
        <v>0</v>
      </c>
      <c r="K78" s="423">
        <f t="shared" si="2"/>
        <v>0</v>
      </c>
      <c r="L78" s="442">
        <f t="shared" si="3"/>
        <v>5145</v>
      </c>
    </row>
    <row r="79" spans="1:12" s="228" customFormat="1" ht="13.5" thickBot="1">
      <c r="A79" s="236"/>
      <c r="B79" s="237"/>
      <c r="C79" s="238" t="s">
        <v>137</v>
      </c>
      <c r="D79" s="238"/>
      <c r="E79" s="239">
        <f>SUM(E69:E78)</f>
        <v>2677853</v>
      </c>
      <c r="F79" s="439">
        <f>SUM(F69:F78)</f>
        <v>-50833</v>
      </c>
      <c r="G79" s="439">
        <f>SUM(G69:G78)</f>
        <v>0</v>
      </c>
      <c r="H79" s="439">
        <f>SUM(H69:H78)</f>
        <v>-210</v>
      </c>
      <c r="I79" s="439">
        <f>SUM(I69:I78)</f>
        <v>6554</v>
      </c>
      <c r="J79" s="439">
        <f t="shared" si="2"/>
        <v>-51043</v>
      </c>
      <c r="K79" s="439">
        <f t="shared" si="2"/>
        <v>6554</v>
      </c>
      <c r="L79" s="444">
        <f t="shared" si="3"/>
        <v>2633364</v>
      </c>
    </row>
    <row r="80" spans="1:11" s="228" customFormat="1" ht="13.5" thickBot="1">
      <c r="A80" s="252"/>
      <c r="B80" s="253"/>
      <c r="C80" s="254"/>
      <c r="D80" s="254"/>
      <c r="E80" s="255"/>
      <c r="F80" s="431"/>
      <c r="G80" s="431"/>
      <c r="H80" s="431"/>
      <c r="I80" s="431"/>
      <c r="J80" s="431"/>
      <c r="K80" s="235"/>
    </row>
    <row r="81" spans="1:12" ht="27.75" customHeight="1" thickBot="1">
      <c r="A81" s="460" t="s">
        <v>123</v>
      </c>
      <c r="B81" s="461"/>
      <c r="C81" s="447"/>
      <c r="D81" s="447"/>
      <c r="E81" s="448" t="s">
        <v>124</v>
      </c>
      <c r="F81" s="490" t="s">
        <v>378</v>
      </c>
      <c r="G81" s="490"/>
      <c r="H81" s="490" t="s">
        <v>439</v>
      </c>
      <c r="I81" s="490"/>
      <c r="J81" s="490" t="s">
        <v>440</v>
      </c>
      <c r="K81" s="490"/>
      <c r="L81" s="449" t="s">
        <v>441</v>
      </c>
    </row>
    <row r="82" spans="1:12" ht="12.75" customHeight="1">
      <c r="A82" s="220"/>
      <c r="B82" s="221"/>
      <c r="C82" s="222"/>
      <c r="D82" s="222"/>
      <c r="E82" s="223"/>
      <c r="F82" s="445" t="s">
        <v>127</v>
      </c>
      <c r="G82" s="446" t="s">
        <v>33</v>
      </c>
      <c r="H82" s="445" t="s">
        <v>127</v>
      </c>
      <c r="I82" s="446" t="s">
        <v>33</v>
      </c>
      <c r="J82" s="445" t="s">
        <v>127</v>
      </c>
      <c r="K82" s="446" t="s">
        <v>33</v>
      </c>
      <c r="L82" s="443"/>
    </row>
    <row r="83" spans="1:12" ht="12.75">
      <c r="A83" s="225" t="s">
        <v>196</v>
      </c>
      <c r="B83" s="226"/>
      <c r="C83" s="231" t="s">
        <v>230</v>
      </c>
      <c r="D83" s="229"/>
      <c r="E83" s="230"/>
      <c r="F83" s="424"/>
      <c r="G83" s="423"/>
      <c r="H83" s="424"/>
      <c r="I83" s="423"/>
      <c r="J83" s="424"/>
      <c r="K83" s="423"/>
      <c r="L83" s="442"/>
    </row>
    <row r="84" spans="1:12" ht="12.75">
      <c r="A84" s="225" t="s">
        <v>96</v>
      </c>
      <c r="B84" s="226" t="s">
        <v>128</v>
      </c>
      <c r="C84" s="229" t="s">
        <v>231</v>
      </c>
      <c r="D84" s="229" t="s">
        <v>232</v>
      </c>
      <c r="E84" s="230">
        <v>224889</v>
      </c>
      <c r="F84" s="424"/>
      <c r="G84" s="423"/>
      <c r="H84" s="424"/>
      <c r="I84" s="423"/>
      <c r="J84" s="424">
        <f aca="true" t="shared" si="4" ref="J84:K118">F84+H84</f>
        <v>0</v>
      </c>
      <c r="K84" s="423">
        <f t="shared" si="4"/>
        <v>0</v>
      </c>
      <c r="L84" s="442">
        <f aca="true" t="shared" si="5" ref="L84:L118">E84+J84+K84</f>
        <v>224889</v>
      </c>
    </row>
    <row r="85" spans="1:12" ht="12.75">
      <c r="A85" s="225" t="s">
        <v>96</v>
      </c>
      <c r="B85" s="226" t="s">
        <v>138</v>
      </c>
      <c r="C85" s="229" t="s">
        <v>231</v>
      </c>
      <c r="D85" s="229" t="s">
        <v>233</v>
      </c>
      <c r="E85" s="230">
        <v>45675</v>
      </c>
      <c r="F85" s="424"/>
      <c r="G85" s="423"/>
      <c r="H85" s="424"/>
      <c r="I85" s="423"/>
      <c r="J85" s="424">
        <f t="shared" si="4"/>
        <v>0</v>
      </c>
      <c r="K85" s="423">
        <f t="shared" si="4"/>
        <v>0</v>
      </c>
      <c r="L85" s="442">
        <f t="shared" si="5"/>
        <v>45675</v>
      </c>
    </row>
    <row r="86" spans="1:12" ht="12.75">
      <c r="A86" s="225" t="s">
        <v>96</v>
      </c>
      <c r="B86" s="226" t="s">
        <v>148</v>
      </c>
      <c r="C86" s="229" t="s">
        <v>231</v>
      </c>
      <c r="D86" s="229" t="s">
        <v>234</v>
      </c>
      <c r="E86" s="230">
        <v>19916</v>
      </c>
      <c r="F86" s="424"/>
      <c r="G86" s="423"/>
      <c r="H86" s="424"/>
      <c r="I86" s="423"/>
      <c r="J86" s="424">
        <f t="shared" si="4"/>
        <v>0</v>
      </c>
      <c r="K86" s="423">
        <f t="shared" si="4"/>
        <v>0</v>
      </c>
      <c r="L86" s="442">
        <f t="shared" si="5"/>
        <v>19916</v>
      </c>
    </row>
    <row r="87" spans="1:12" ht="12.75">
      <c r="A87" s="329" t="s">
        <v>96</v>
      </c>
      <c r="B87" s="330" t="s">
        <v>151</v>
      </c>
      <c r="C87" s="331" t="s">
        <v>231</v>
      </c>
      <c r="D87" s="331" t="s">
        <v>360</v>
      </c>
      <c r="E87" s="229"/>
      <c r="F87" s="424"/>
      <c r="G87" s="423"/>
      <c r="H87" s="424"/>
      <c r="I87" s="423">
        <v>126581</v>
      </c>
      <c r="J87" s="424">
        <f t="shared" si="4"/>
        <v>0</v>
      </c>
      <c r="K87" s="423">
        <f t="shared" si="4"/>
        <v>126581</v>
      </c>
      <c r="L87" s="442">
        <f t="shared" si="5"/>
        <v>126581</v>
      </c>
    </row>
    <row r="88" spans="1:12" ht="12.75">
      <c r="A88" s="329" t="s">
        <v>96</v>
      </c>
      <c r="B88" s="330" t="s">
        <v>162</v>
      </c>
      <c r="C88" s="331" t="s">
        <v>231</v>
      </c>
      <c r="D88" s="331" t="s">
        <v>361</v>
      </c>
      <c r="E88" s="229"/>
      <c r="F88" s="424"/>
      <c r="G88" s="423"/>
      <c r="H88" s="424"/>
      <c r="I88" s="423">
        <v>70000</v>
      </c>
      <c r="J88" s="424">
        <f t="shared" si="4"/>
        <v>0</v>
      </c>
      <c r="K88" s="423">
        <f t="shared" si="4"/>
        <v>70000</v>
      </c>
      <c r="L88" s="442">
        <f t="shared" si="5"/>
        <v>70000</v>
      </c>
    </row>
    <row r="89" spans="1:12" ht="12.75">
      <c r="A89" s="329" t="s">
        <v>96</v>
      </c>
      <c r="B89" s="330" t="s">
        <v>165</v>
      </c>
      <c r="C89" s="331" t="s">
        <v>231</v>
      </c>
      <c r="D89" s="331" t="s">
        <v>363</v>
      </c>
      <c r="E89" s="229"/>
      <c r="F89" s="424"/>
      <c r="G89" s="423"/>
      <c r="H89" s="424"/>
      <c r="I89" s="423">
        <v>2661</v>
      </c>
      <c r="J89" s="424">
        <f t="shared" si="4"/>
        <v>0</v>
      </c>
      <c r="K89" s="423">
        <f t="shared" si="4"/>
        <v>2661</v>
      </c>
      <c r="L89" s="442">
        <f t="shared" si="5"/>
        <v>2661</v>
      </c>
    </row>
    <row r="90" spans="1:12" ht="12.75">
      <c r="A90" s="329" t="s">
        <v>96</v>
      </c>
      <c r="B90" s="330" t="s">
        <v>196</v>
      </c>
      <c r="C90" s="331" t="s">
        <v>231</v>
      </c>
      <c r="D90" s="331" t="s">
        <v>364</v>
      </c>
      <c r="E90" s="230"/>
      <c r="F90" s="424"/>
      <c r="G90" s="423"/>
      <c r="H90" s="424"/>
      <c r="I90" s="432">
        <v>266210</v>
      </c>
      <c r="J90" s="424">
        <f t="shared" si="4"/>
        <v>0</v>
      </c>
      <c r="K90" s="423">
        <f t="shared" si="4"/>
        <v>266210</v>
      </c>
      <c r="L90" s="442">
        <f t="shared" si="5"/>
        <v>266210</v>
      </c>
    </row>
    <row r="91" spans="1:12" ht="12.75">
      <c r="A91" s="329" t="s">
        <v>96</v>
      </c>
      <c r="B91" s="330" t="s">
        <v>199</v>
      </c>
      <c r="C91" s="331" t="s">
        <v>231</v>
      </c>
      <c r="D91" s="400" t="s">
        <v>403</v>
      </c>
      <c r="E91" s="230"/>
      <c r="F91" s="424"/>
      <c r="G91" s="423"/>
      <c r="H91" s="424">
        <v>7000</v>
      </c>
      <c r="J91" s="424">
        <f t="shared" si="4"/>
        <v>7000</v>
      </c>
      <c r="K91" s="423">
        <f t="shared" si="4"/>
        <v>0</v>
      </c>
      <c r="L91" s="442">
        <f t="shared" si="5"/>
        <v>7000</v>
      </c>
    </row>
    <row r="92" spans="1:12" ht="12.75">
      <c r="A92" s="329" t="s">
        <v>96</v>
      </c>
      <c r="B92" s="330" t="s">
        <v>253</v>
      </c>
      <c r="C92" s="331" t="s">
        <v>231</v>
      </c>
      <c r="D92" s="331" t="s">
        <v>401</v>
      </c>
      <c r="E92" s="230"/>
      <c r="F92" s="424"/>
      <c r="G92" s="423"/>
      <c r="H92" s="424"/>
      <c r="I92" s="432">
        <v>1000000</v>
      </c>
      <c r="J92" s="424">
        <f t="shared" si="4"/>
        <v>0</v>
      </c>
      <c r="K92" s="423">
        <f t="shared" si="4"/>
        <v>1000000</v>
      </c>
      <c r="L92" s="442">
        <f t="shared" si="5"/>
        <v>1000000</v>
      </c>
    </row>
    <row r="93" spans="1:12" ht="12.75">
      <c r="A93" s="225" t="s">
        <v>97</v>
      </c>
      <c r="B93" s="226"/>
      <c r="C93" s="229" t="s">
        <v>235</v>
      </c>
      <c r="D93" s="229"/>
      <c r="E93" s="230">
        <v>28215</v>
      </c>
      <c r="F93" s="424"/>
      <c r="G93" s="423"/>
      <c r="H93" s="424">
        <v>25</v>
      </c>
      <c r="I93" s="423"/>
      <c r="J93" s="424">
        <f t="shared" si="4"/>
        <v>25</v>
      </c>
      <c r="K93" s="423">
        <f t="shared" si="4"/>
        <v>0</v>
      </c>
      <c r="L93" s="442">
        <f t="shared" si="5"/>
        <v>28240</v>
      </c>
    </row>
    <row r="94" spans="1:12" ht="12.75">
      <c r="A94" s="225" t="s">
        <v>98</v>
      </c>
      <c r="B94" s="226"/>
      <c r="C94" s="229" t="s">
        <v>236</v>
      </c>
      <c r="D94" s="229"/>
      <c r="E94" s="230">
        <v>471686</v>
      </c>
      <c r="F94" s="424">
        <v>-16344</v>
      </c>
      <c r="G94" s="423"/>
      <c r="H94" s="424"/>
      <c r="I94" s="423"/>
      <c r="J94" s="424">
        <f t="shared" si="4"/>
        <v>-16344</v>
      </c>
      <c r="K94" s="423">
        <f t="shared" si="4"/>
        <v>0</v>
      </c>
      <c r="L94" s="442">
        <f t="shared" si="5"/>
        <v>455342</v>
      </c>
    </row>
    <row r="95" spans="1:12" ht="12.75">
      <c r="A95" s="225" t="s">
        <v>237</v>
      </c>
      <c r="B95" s="226" t="s">
        <v>128</v>
      </c>
      <c r="C95" s="229" t="s">
        <v>238</v>
      </c>
      <c r="D95" s="229" t="s">
        <v>239</v>
      </c>
      <c r="E95" s="230">
        <v>397331</v>
      </c>
      <c r="F95" s="424">
        <v>-19452</v>
      </c>
      <c r="G95" s="423">
        <v>-747</v>
      </c>
      <c r="H95" s="424">
        <v>63138</v>
      </c>
      <c r="I95" s="423"/>
      <c r="J95" s="424">
        <f t="shared" si="4"/>
        <v>43686</v>
      </c>
      <c r="K95" s="423">
        <f t="shared" si="4"/>
        <v>-747</v>
      </c>
      <c r="L95" s="442">
        <f t="shared" si="5"/>
        <v>440270</v>
      </c>
    </row>
    <row r="96" spans="1:12" ht="12.75">
      <c r="A96" s="225" t="s">
        <v>237</v>
      </c>
      <c r="B96" s="226" t="s">
        <v>138</v>
      </c>
      <c r="C96" s="229" t="s">
        <v>238</v>
      </c>
      <c r="D96" s="229" t="s">
        <v>241</v>
      </c>
      <c r="E96" s="230">
        <v>21576</v>
      </c>
      <c r="F96" s="424"/>
      <c r="G96" s="423"/>
      <c r="H96" s="424"/>
      <c r="I96" s="426"/>
      <c r="J96" s="424">
        <f t="shared" si="4"/>
        <v>0</v>
      </c>
      <c r="K96" s="423">
        <f t="shared" si="4"/>
        <v>0</v>
      </c>
      <c r="L96" s="442">
        <f t="shared" si="5"/>
        <v>21576</v>
      </c>
    </row>
    <row r="97" spans="1:12" s="228" customFormat="1" ht="13.5" thickBot="1">
      <c r="A97" s="225"/>
      <c r="B97" s="226"/>
      <c r="C97" s="231" t="s">
        <v>137</v>
      </c>
      <c r="D97" s="231"/>
      <c r="E97" s="227">
        <f>SUM(E84:E96)</f>
        <v>1209288</v>
      </c>
      <c r="F97" s="439">
        <f>SUM(F84:F96)</f>
        <v>-35796</v>
      </c>
      <c r="G97" s="439">
        <f>SUM(G84:G96)</f>
        <v>-747</v>
      </c>
      <c r="H97" s="439">
        <f>SUM(H84:H96)</f>
        <v>70163</v>
      </c>
      <c r="I97" s="439">
        <f>SUM(I84:I96)</f>
        <v>1465452</v>
      </c>
      <c r="J97" s="439">
        <f>F97+H97</f>
        <v>34367</v>
      </c>
      <c r="K97" s="439">
        <f t="shared" si="4"/>
        <v>1464705</v>
      </c>
      <c r="L97" s="444">
        <f t="shared" si="5"/>
        <v>2708360</v>
      </c>
    </row>
    <row r="98" spans="1:12" ht="18" customHeight="1">
      <c r="A98" s="474" t="s">
        <v>123</v>
      </c>
      <c r="B98" s="475"/>
      <c r="C98" s="229"/>
      <c r="D98" s="229"/>
      <c r="E98" s="230"/>
      <c r="F98" s="435"/>
      <c r="G98" s="436"/>
      <c r="H98" s="435"/>
      <c r="I98" s="436"/>
      <c r="J98" s="435"/>
      <c r="K98" s="436"/>
      <c r="L98" s="443"/>
    </row>
    <row r="99" spans="1:12" ht="12.75">
      <c r="A99" s="225" t="s">
        <v>199</v>
      </c>
      <c r="B99" s="226"/>
      <c r="C99" s="231" t="s">
        <v>242</v>
      </c>
      <c r="D99" s="229"/>
      <c r="E99" s="230"/>
      <c r="F99" s="424"/>
      <c r="G99" s="423"/>
      <c r="H99" s="424"/>
      <c r="I99" s="423"/>
      <c r="J99" s="424"/>
      <c r="K99" s="423"/>
      <c r="L99" s="442"/>
    </row>
    <row r="100" spans="1:12" ht="12.75">
      <c r="A100" s="225" t="s">
        <v>77</v>
      </c>
      <c r="B100" s="226"/>
      <c r="C100" s="229" t="s">
        <v>243</v>
      </c>
      <c r="D100" s="229"/>
      <c r="E100" s="230">
        <v>497909</v>
      </c>
      <c r="F100" s="424"/>
      <c r="G100" s="423"/>
      <c r="H100" s="424"/>
      <c r="I100" s="423"/>
      <c r="J100" s="424">
        <f t="shared" si="4"/>
        <v>0</v>
      </c>
      <c r="K100" s="423">
        <f t="shared" si="4"/>
        <v>0</v>
      </c>
      <c r="L100" s="442">
        <f t="shared" si="5"/>
        <v>497909</v>
      </c>
    </row>
    <row r="101" spans="1:12" ht="12.75">
      <c r="A101" s="225" t="s">
        <v>78</v>
      </c>
      <c r="B101" s="226" t="s">
        <v>128</v>
      </c>
      <c r="C101" s="229" t="s">
        <v>244</v>
      </c>
      <c r="D101" s="229" t="s">
        <v>245</v>
      </c>
      <c r="E101" s="230">
        <v>992498</v>
      </c>
      <c r="F101" s="424">
        <v>-25970</v>
      </c>
      <c r="G101" s="423"/>
      <c r="H101" s="424"/>
      <c r="I101" s="423"/>
      <c r="J101" s="424">
        <f t="shared" si="4"/>
        <v>-25970</v>
      </c>
      <c r="K101" s="423">
        <f t="shared" si="4"/>
        <v>0</v>
      </c>
      <c r="L101" s="442">
        <f t="shared" si="5"/>
        <v>966528</v>
      </c>
    </row>
    <row r="102" spans="1:12" ht="12.75">
      <c r="A102" s="225" t="s">
        <v>78</v>
      </c>
      <c r="B102" s="226" t="s">
        <v>138</v>
      </c>
      <c r="C102" s="229" t="s">
        <v>244</v>
      </c>
      <c r="D102" s="229" t="s">
        <v>247</v>
      </c>
      <c r="E102" s="230">
        <v>285468</v>
      </c>
      <c r="F102" s="424"/>
      <c r="G102" s="423"/>
      <c r="H102" s="424"/>
      <c r="I102" s="423"/>
      <c r="J102" s="424">
        <f t="shared" si="4"/>
        <v>0</v>
      </c>
      <c r="K102" s="423">
        <f t="shared" si="4"/>
        <v>0</v>
      </c>
      <c r="L102" s="442">
        <f t="shared" si="5"/>
        <v>285468</v>
      </c>
    </row>
    <row r="103" spans="1:12" ht="12.75">
      <c r="A103" s="225" t="s">
        <v>78</v>
      </c>
      <c r="B103" s="226" t="s">
        <v>148</v>
      </c>
      <c r="C103" s="229" t="s">
        <v>244</v>
      </c>
      <c r="D103" s="229" t="s">
        <v>248</v>
      </c>
      <c r="E103" s="230">
        <v>82985</v>
      </c>
      <c r="F103" s="424"/>
      <c r="G103" s="423">
        <v>-33195</v>
      </c>
      <c r="H103" s="424"/>
      <c r="I103" s="423"/>
      <c r="J103" s="424">
        <f t="shared" si="4"/>
        <v>0</v>
      </c>
      <c r="K103" s="423">
        <f t="shared" si="4"/>
        <v>-33195</v>
      </c>
      <c r="L103" s="442">
        <f t="shared" si="5"/>
        <v>49790</v>
      </c>
    </row>
    <row r="104" spans="1:12" ht="12.75">
      <c r="A104" s="225" t="s">
        <v>78</v>
      </c>
      <c r="B104" s="226" t="s">
        <v>151</v>
      </c>
      <c r="C104" s="229" t="s">
        <v>244</v>
      </c>
      <c r="D104" s="229" t="s">
        <v>250</v>
      </c>
      <c r="E104" s="230">
        <v>49791</v>
      </c>
      <c r="F104" s="424"/>
      <c r="G104" s="423">
        <v>-49791</v>
      </c>
      <c r="H104" s="424"/>
      <c r="I104" s="423"/>
      <c r="J104" s="424">
        <f t="shared" si="4"/>
        <v>0</v>
      </c>
      <c r="K104" s="423">
        <f t="shared" si="4"/>
        <v>-49791</v>
      </c>
      <c r="L104" s="442">
        <f t="shared" si="5"/>
        <v>0</v>
      </c>
    </row>
    <row r="105" spans="1:12" ht="12.75">
      <c r="A105" s="225" t="s">
        <v>78</v>
      </c>
      <c r="B105" s="226" t="s">
        <v>162</v>
      </c>
      <c r="C105" s="229" t="s">
        <v>244</v>
      </c>
      <c r="D105" s="229" t="s">
        <v>252</v>
      </c>
      <c r="E105" s="230">
        <v>14937</v>
      </c>
      <c r="F105" s="424"/>
      <c r="G105" s="423">
        <v>-14937</v>
      </c>
      <c r="H105" s="424"/>
      <c r="I105" s="426"/>
      <c r="J105" s="424">
        <f t="shared" si="4"/>
        <v>0</v>
      </c>
      <c r="K105" s="423">
        <f t="shared" si="4"/>
        <v>-14937</v>
      </c>
      <c r="L105" s="442">
        <f t="shared" si="5"/>
        <v>0</v>
      </c>
    </row>
    <row r="106" spans="1:12" ht="12.75">
      <c r="A106" s="329" t="s">
        <v>78</v>
      </c>
      <c r="B106" s="330" t="s">
        <v>165</v>
      </c>
      <c r="C106" s="331" t="s">
        <v>244</v>
      </c>
      <c r="D106" s="331" t="s">
        <v>409</v>
      </c>
      <c r="E106" s="230">
        <v>0</v>
      </c>
      <c r="F106" s="424"/>
      <c r="G106" s="423"/>
      <c r="H106" s="424"/>
      <c r="I106" s="423">
        <v>330000</v>
      </c>
      <c r="J106" s="424">
        <f t="shared" si="4"/>
        <v>0</v>
      </c>
      <c r="K106" s="423">
        <f t="shared" si="4"/>
        <v>330000</v>
      </c>
      <c r="L106" s="442">
        <f t="shared" si="5"/>
        <v>330000</v>
      </c>
    </row>
    <row r="107" spans="1:12" ht="12.75">
      <c r="A107" s="329" t="s">
        <v>78</v>
      </c>
      <c r="B107" s="330" t="s">
        <v>196</v>
      </c>
      <c r="C107" s="331" t="s">
        <v>244</v>
      </c>
      <c r="D107" s="331" t="s">
        <v>414</v>
      </c>
      <c r="E107" s="230">
        <v>0</v>
      </c>
      <c r="F107" s="424"/>
      <c r="G107" s="423"/>
      <c r="H107" s="424"/>
      <c r="I107" s="423">
        <v>29000</v>
      </c>
      <c r="J107" s="424">
        <f t="shared" si="4"/>
        <v>0</v>
      </c>
      <c r="K107" s="423">
        <f t="shared" si="4"/>
        <v>29000</v>
      </c>
      <c r="L107" s="442">
        <f t="shared" si="5"/>
        <v>29000</v>
      </c>
    </row>
    <row r="108" spans="1:12" s="228" customFormat="1" ht="13.5" thickBot="1">
      <c r="A108" s="225"/>
      <c r="B108" s="226"/>
      <c r="C108" s="231" t="s">
        <v>137</v>
      </c>
      <c r="D108" s="231"/>
      <c r="E108" s="227">
        <f>SUM(E100:E107)</f>
        <v>1923588</v>
      </c>
      <c r="F108" s="439">
        <f>SUM(F100:F107)</f>
        <v>-25970</v>
      </c>
      <c r="G108" s="439">
        <f>SUM(G100:G107)</f>
        <v>-97923</v>
      </c>
      <c r="H108" s="439">
        <f>SUM(H100:H107)</f>
        <v>0</v>
      </c>
      <c r="I108" s="439">
        <f>SUM(I100:I107)</f>
        <v>359000</v>
      </c>
      <c r="J108" s="439">
        <f t="shared" si="4"/>
        <v>-25970</v>
      </c>
      <c r="K108" s="439">
        <f t="shared" si="4"/>
        <v>261077</v>
      </c>
      <c r="L108" s="444">
        <f t="shared" si="5"/>
        <v>2158695</v>
      </c>
    </row>
    <row r="109" spans="1:12" ht="21.75" customHeight="1">
      <c r="A109" s="474" t="s">
        <v>123</v>
      </c>
      <c r="B109" s="475"/>
      <c r="C109" s="229"/>
      <c r="D109" s="229"/>
      <c r="E109" s="230"/>
      <c r="F109" s="435"/>
      <c r="G109" s="436"/>
      <c r="H109" s="435"/>
      <c r="I109" s="436"/>
      <c r="J109" s="435"/>
      <c r="K109" s="436"/>
      <c r="L109" s="443"/>
    </row>
    <row r="110" spans="1:12" ht="12.75">
      <c r="A110" s="225" t="s">
        <v>253</v>
      </c>
      <c r="B110" s="226"/>
      <c r="C110" s="231" t="s">
        <v>254</v>
      </c>
      <c r="D110" s="229"/>
      <c r="E110" s="230"/>
      <c r="F110" s="424"/>
      <c r="G110" s="423"/>
      <c r="H110" s="424"/>
      <c r="I110" s="429"/>
      <c r="J110" s="424"/>
      <c r="K110" s="423"/>
      <c r="L110" s="442"/>
    </row>
    <row r="111" spans="1:12" ht="12.75">
      <c r="A111" s="322" t="s">
        <v>75</v>
      </c>
      <c r="B111" s="323" t="s">
        <v>128</v>
      </c>
      <c r="C111" s="324" t="s">
        <v>255</v>
      </c>
      <c r="D111" s="324" t="s">
        <v>256</v>
      </c>
      <c r="E111" s="325">
        <v>1353283</v>
      </c>
      <c r="F111" s="424">
        <v>-37550</v>
      </c>
      <c r="G111" s="429"/>
      <c r="H111" s="424">
        <v>100741</v>
      </c>
      <c r="I111" s="429"/>
      <c r="J111" s="424">
        <f t="shared" si="4"/>
        <v>63191</v>
      </c>
      <c r="K111" s="423">
        <f t="shared" si="4"/>
        <v>0</v>
      </c>
      <c r="L111" s="442">
        <f t="shared" si="5"/>
        <v>1416474</v>
      </c>
    </row>
    <row r="112" spans="1:12" ht="12.75">
      <c r="A112" s="322" t="s">
        <v>75</v>
      </c>
      <c r="B112" s="323" t="s">
        <v>138</v>
      </c>
      <c r="C112" s="324" t="s">
        <v>255</v>
      </c>
      <c r="D112" s="324" t="s">
        <v>257</v>
      </c>
      <c r="E112" s="326">
        <v>99582</v>
      </c>
      <c r="F112" s="424"/>
      <c r="G112" s="423"/>
      <c r="H112" s="424"/>
      <c r="I112" s="429">
        <v>82966</v>
      </c>
      <c r="J112" s="424">
        <f t="shared" si="4"/>
        <v>0</v>
      </c>
      <c r="K112" s="423">
        <f t="shared" si="4"/>
        <v>82966</v>
      </c>
      <c r="L112" s="442">
        <f t="shared" si="5"/>
        <v>182548</v>
      </c>
    </row>
    <row r="113" spans="1:12" ht="12.75">
      <c r="A113" s="322" t="s">
        <v>75</v>
      </c>
      <c r="B113" s="323" t="s">
        <v>148</v>
      </c>
      <c r="C113" s="324" t="s">
        <v>255</v>
      </c>
      <c r="D113" s="324" t="s">
        <v>258</v>
      </c>
      <c r="E113" s="325">
        <v>0</v>
      </c>
      <c r="F113" s="424"/>
      <c r="G113" s="430"/>
      <c r="H113" s="424"/>
      <c r="I113" s="429"/>
      <c r="J113" s="424">
        <f t="shared" si="4"/>
        <v>0</v>
      </c>
      <c r="K113" s="423">
        <f t="shared" si="4"/>
        <v>0</v>
      </c>
      <c r="L113" s="442">
        <f t="shared" si="5"/>
        <v>0</v>
      </c>
    </row>
    <row r="114" spans="1:12" ht="12.75">
      <c r="A114" s="322" t="s">
        <v>75</v>
      </c>
      <c r="B114" s="323" t="s">
        <v>151</v>
      </c>
      <c r="C114" s="324" t="s">
        <v>255</v>
      </c>
      <c r="D114" s="324" t="s">
        <v>259</v>
      </c>
      <c r="E114" s="325">
        <v>273120</v>
      </c>
      <c r="F114" s="424"/>
      <c r="G114" s="423"/>
      <c r="H114" s="424">
        <v>1097</v>
      </c>
      <c r="I114" s="423"/>
      <c r="J114" s="424">
        <f t="shared" si="4"/>
        <v>1097</v>
      </c>
      <c r="K114" s="423">
        <f t="shared" si="4"/>
        <v>0</v>
      </c>
      <c r="L114" s="442">
        <f t="shared" si="5"/>
        <v>274217</v>
      </c>
    </row>
    <row r="115" spans="1:12" ht="12.75">
      <c r="A115" s="285" t="s">
        <v>75</v>
      </c>
      <c r="B115" s="286" t="s">
        <v>162</v>
      </c>
      <c r="C115" s="264" t="s">
        <v>255</v>
      </c>
      <c r="D115" s="264" t="s">
        <v>260</v>
      </c>
      <c r="E115" s="232">
        <v>3319</v>
      </c>
      <c r="F115" s="424"/>
      <c r="G115" s="423"/>
      <c r="H115" s="424"/>
      <c r="I115" s="423"/>
      <c r="J115" s="424">
        <f t="shared" si="4"/>
        <v>0</v>
      </c>
      <c r="K115" s="423">
        <f t="shared" si="4"/>
        <v>0</v>
      </c>
      <c r="L115" s="442">
        <f t="shared" si="5"/>
        <v>3319</v>
      </c>
    </row>
    <row r="116" spans="1:12" ht="12.75">
      <c r="A116" s="225" t="s">
        <v>75</v>
      </c>
      <c r="B116" s="226" t="s">
        <v>165</v>
      </c>
      <c r="C116" s="229" t="s">
        <v>255</v>
      </c>
      <c r="D116" s="229" t="s">
        <v>261</v>
      </c>
      <c r="E116" s="230">
        <v>312288</v>
      </c>
      <c r="F116" s="424"/>
      <c r="G116" s="423"/>
      <c r="H116" s="424"/>
      <c r="I116" s="423"/>
      <c r="J116" s="424">
        <f t="shared" si="4"/>
        <v>0</v>
      </c>
      <c r="K116" s="423">
        <f t="shared" si="4"/>
        <v>0</v>
      </c>
      <c r="L116" s="442">
        <f t="shared" si="5"/>
        <v>312288</v>
      </c>
    </row>
    <row r="117" spans="1:12" ht="12.75">
      <c r="A117" s="225" t="s">
        <v>75</v>
      </c>
      <c r="B117" s="226" t="s">
        <v>196</v>
      </c>
      <c r="C117" s="229" t="s">
        <v>255</v>
      </c>
      <c r="D117" s="229" t="s">
        <v>262</v>
      </c>
      <c r="E117" s="230">
        <v>12647</v>
      </c>
      <c r="F117" s="424">
        <v>-18</v>
      </c>
      <c r="G117" s="423"/>
      <c r="H117" s="424"/>
      <c r="I117" s="423"/>
      <c r="J117" s="424">
        <f t="shared" si="4"/>
        <v>-18</v>
      </c>
      <c r="K117" s="423">
        <f t="shared" si="4"/>
        <v>0</v>
      </c>
      <c r="L117" s="442">
        <f t="shared" si="5"/>
        <v>12629</v>
      </c>
    </row>
    <row r="118" spans="1:12" ht="13.5" thickBot="1">
      <c r="A118" s="236" t="s">
        <v>75</v>
      </c>
      <c r="B118" s="237" t="s">
        <v>199</v>
      </c>
      <c r="C118" s="292" t="s">
        <v>255</v>
      </c>
      <c r="D118" s="292" t="s">
        <v>374</v>
      </c>
      <c r="E118" s="293">
        <v>0</v>
      </c>
      <c r="F118" s="424"/>
      <c r="G118" s="423"/>
      <c r="H118" s="424">
        <v>3330</v>
      </c>
      <c r="I118" s="423"/>
      <c r="J118" s="424">
        <f t="shared" si="4"/>
        <v>3330</v>
      </c>
      <c r="K118" s="423">
        <f t="shared" si="4"/>
        <v>0</v>
      </c>
      <c r="L118" s="442">
        <f t="shared" si="5"/>
        <v>3330</v>
      </c>
    </row>
    <row r="119" spans="1:11" ht="12.75">
      <c r="A119" s="337"/>
      <c r="B119" s="253"/>
      <c r="C119" s="245"/>
      <c r="D119" s="245"/>
      <c r="E119" s="250"/>
      <c r="G119" s="235"/>
      <c r="H119" s="235"/>
      <c r="I119" s="235"/>
      <c r="J119" s="235"/>
      <c r="K119" s="235"/>
    </row>
    <row r="120" spans="1:11" ht="13.5" thickBot="1">
      <c r="A120" s="252"/>
      <c r="B120" s="253"/>
      <c r="C120" s="245"/>
      <c r="D120" s="245"/>
      <c r="E120" s="250"/>
      <c r="G120" s="235"/>
      <c r="H120" s="235"/>
      <c r="I120" s="235"/>
      <c r="J120" s="235"/>
      <c r="K120" s="235"/>
    </row>
    <row r="121" spans="1:12" ht="26.25" thickBot="1">
      <c r="A121" s="460" t="s">
        <v>123</v>
      </c>
      <c r="B121" s="461"/>
      <c r="C121" s="447"/>
      <c r="D121" s="447"/>
      <c r="E121" s="448" t="s">
        <v>124</v>
      </c>
      <c r="F121" s="490" t="s">
        <v>378</v>
      </c>
      <c r="G121" s="490"/>
      <c r="H121" s="490" t="s">
        <v>439</v>
      </c>
      <c r="I121" s="490"/>
      <c r="J121" s="490" t="s">
        <v>440</v>
      </c>
      <c r="K121" s="490"/>
      <c r="L121" s="449" t="s">
        <v>441</v>
      </c>
    </row>
    <row r="122" spans="1:12" ht="12.75">
      <c r="A122" s="220" t="s">
        <v>76</v>
      </c>
      <c r="B122" s="451"/>
      <c r="C122" s="222" t="s">
        <v>264</v>
      </c>
      <c r="D122" s="222"/>
      <c r="E122" s="248">
        <v>58089</v>
      </c>
      <c r="F122" s="445" t="s">
        <v>127</v>
      </c>
      <c r="G122" s="446" t="s">
        <v>33</v>
      </c>
      <c r="H122" s="445" t="s">
        <v>127</v>
      </c>
      <c r="I122" s="446" t="s">
        <v>33</v>
      </c>
      <c r="J122" s="445" t="s">
        <v>127</v>
      </c>
      <c r="K122" s="446" t="s">
        <v>33</v>
      </c>
      <c r="L122" s="443"/>
    </row>
    <row r="123" spans="1:12" ht="12.75">
      <c r="A123" s="225" t="s">
        <v>81</v>
      </c>
      <c r="B123" s="226" t="s">
        <v>128</v>
      </c>
      <c r="C123" s="229" t="s">
        <v>265</v>
      </c>
      <c r="D123" s="229" t="s">
        <v>266</v>
      </c>
      <c r="E123" s="230">
        <v>5643</v>
      </c>
      <c r="F123" s="424">
        <v>-282</v>
      </c>
      <c r="G123" s="423"/>
      <c r="H123" s="424">
        <v>2310</v>
      </c>
      <c r="I123" s="423"/>
      <c r="J123" s="424">
        <f aca="true" t="shared" si="6" ref="J123:K157">F123+H123</f>
        <v>2028</v>
      </c>
      <c r="K123" s="423">
        <f t="shared" si="6"/>
        <v>0</v>
      </c>
      <c r="L123" s="442">
        <f aca="true" t="shared" si="7" ref="L123:L157">E123+J123+K123</f>
        <v>7671</v>
      </c>
    </row>
    <row r="124" spans="1:12" ht="12.75">
      <c r="A124" s="225" t="s">
        <v>81</v>
      </c>
      <c r="B124" s="226" t="s">
        <v>138</v>
      </c>
      <c r="C124" s="229" t="s">
        <v>265</v>
      </c>
      <c r="D124" s="229" t="s">
        <v>267</v>
      </c>
      <c r="E124" s="230">
        <v>85640</v>
      </c>
      <c r="F124" s="424"/>
      <c r="G124" s="423"/>
      <c r="H124" s="424"/>
      <c r="I124" s="423"/>
      <c r="J124" s="424">
        <f t="shared" si="6"/>
        <v>0</v>
      </c>
      <c r="K124" s="423">
        <f t="shared" si="6"/>
        <v>0</v>
      </c>
      <c r="L124" s="442">
        <f t="shared" si="7"/>
        <v>85640</v>
      </c>
    </row>
    <row r="125" spans="1:12" ht="12.75">
      <c r="A125" s="225" t="s">
        <v>81</v>
      </c>
      <c r="B125" s="226" t="s">
        <v>148</v>
      </c>
      <c r="C125" s="229" t="s">
        <v>265</v>
      </c>
      <c r="D125" s="229" t="s">
        <v>268</v>
      </c>
      <c r="E125" s="230">
        <v>996</v>
      </c>
      <c r="F125" s="424"/>
      <c r="G125" s="423"/>
      <c r="H125" s="424"/>
      <c r="I125" s="423"/>
      <c r="J125" s="424">
        <f t="shared" si="6"/>
        <v>0</v>
      </c>
      <c r="K125" s="423">
        <f t="shared" si="6"/>
        <v>0</v>
      </c>
      <c r="L125" s="442">
        <f t="shared" si="7"/>
        <v>996</v>
      </c>
    </row>
    <row r="126" spans="1:12" ht="12.75">
      <c r="A126" s="225" t="s">
        <v>81</v>
      </c>
      <c r="B126" s="226" t="s">
        <v>151</v>
      </c>
      <c r="C126" s="229" t="s">
        <v>265</v>
      </c>
      <c r="D126" s="229" t="s">
        <v>269</v>
      </c>
      <c r="E126" s="230">
        <v>49990</v>
      </c>
      <c r="F126" s="424">
        <v>-2500</v>
      </c>
      <c r="G126" s="423"/>
      <c r="H126" s="424"/>
      <c r="I126" s="423"/>
      <c r="J126" s="424">
        <f t="shared" si="6"/>
        <v>-2500</v>
      </c>
      <c r="K126" s="423">
        <f t="shared" si="6"/>
        <v>0</v>
      </c>
      <c r="L126" s="442">
        <f t="shared" si="7"/>
        <v>47490</v>
      </c>
    </row>
    <row r="127" spans="1:12" ht="12.75">
      <c r="A127" s="256" t="s">
        <v>81</v>
      </c>
      <c r="B127" s="226" t="s">
        <v>162</v>
      </c>
      <c r="C127" s="229" t="s">
        <v>265</v>
      </c>
      <c r="D127" s="229" t="s">
        <v>117</v>
      </c>
      <c r="E127" s="230">
        <v>57857</v>
      </c>
      <c r="F127" s="424"/>
      <c r="G127" s="423"/>
      <c r="H127" s="424">
        <v>3330</v>
      </c>
      <c r="I127" s="423"/>
      <c r="J127" s="424">
        <f t="shared" si="6"/>
        <v>3330</v>
      </c>
      <c r="K127" s="423">
        <f t="shared" si="6"/>
        <v>0</v>
      </c>
      <c r="L127" s="442">
        <f t="shared" si="7"/>
        <v>61187</v>
      </c>
    </row>
    <row r="128" spans="1:12" ht="12.75">
      <c r="A128" s="256" t="s">
        <v>82</v>
      </c>
      <c r="B128" s="226"/>
      <c r="C128" s="229" t="s">
        <v>270</v>
      </c>
      <c r="D128" s="229"/>
      <c r="E128" s="230">
        <v>37012</v>
      </c>
      <c r="F128" s="424">
        <v>-1461</v>
      </c>
      <c r="G128" s="423"/>
      <c r="H128" s="424"/>
      <c r="I128" s="426"/>
      <c r="J128" s="424">
        <f t="shared" si="6"/>
        <v>-1461</v>
      </c>
      <c r="K128" s="423">
        <f t="shared" si="6"/>
        <v>0</v>
      </c>
      <c r="L128" s="442">
        <f t="shared" si="7"/>
        <v>35551</v>
      </c>
    </row>
    <row r="129" spans="1:12" s="228" customFormat="1" ht="13.5" thickBot="1">
      <c r="A129" s="257"/>
      <c r="B129" s="237"/>
      <c r="C129" s="238" t="s">
        <v>137</v>
      </c>
      <c r="D129" s="238"/>
      <c r="E129" s="239">
        <f>SUM(E110:E128)</f>
        <v>2349466</v>
      </c>
      <c r="F129" s="433">
        <f>SUM(F110:F128)</f>
        <v>-41811</v>
      </c>
      <c r="G129" s="433">
        <f>SUM(G110:G128)</f>
        <v>0</v>
      </c>
      <c r="H129" s="433">
        <f>SUM(H110:H128)</f>
        <v>110808</v>
      </c>
      <c r="I129" s="433">
        <f>SUM(I110:I128)</f>
        <v>82966</v>
      </c>
      <c r="J129" s="439">
        <f t="shared" si="6"/>
        <v>68997</v>
      </c>
      <c r="K129" s="439">
        <f t="shared" si="6"/>
        <v>82966</v>
      </c>
      <c r="L129" s="444">
        <f t="shared" si="7"/>
        <v>2501429</v>
      </c>
    </row>
    <row r="130" spans="1:12" s="228" customFormat="1" ht="12.75">
      <c r="A130" s="296"/>
      <c r="B130" s="273"/>
      <c r="C130" s="297"/>
      <c r="D130" s="297"/>
      <c r="E130" s="298"/>
      <c r="F130" s="434"/>
      <c r="G130" s="440"/>
      <c r="H130" s="434"/>
      <c r="I130" s="436"/>
      <c r="J130" s="435"/>
      <c r="K130" s="436"/>
      <c r="L130" s="443"/>
    </row>
    <row r="131" spans="1:12" ht="12.75" customHeight="1">
      <c r="A131" s="225" t="s">
        <v>271</v>
      </c>
      <c r="B131" s="226"/>
      <c r="C131" s="231" t="s">
        <v>272</v>
      </c>
      <c r="D131" s="229"/>
      <c r="E131" s="230"/>
      <c r="F131" s="424"/>
      <c r="G131" s="423"/>
      <c r="H131" s="424"/>
      <c r="I131" s="423"/>
      <c r="J131" s="424"/>
      <c r="K131" s="423"/>
      <c r="L131" s="442"/>
    </row>
    <row r="132" spans="1:12" ht="12.75" customHeight="1">
      <c r="A132" s="259" t="s">
        <v>273</v>
      </c>
      <c r="B132" s="260" t="s">
        <v>128</v>
      </c>
      <c r="C132" s="261" t="s">
        <v>274</v>
      </c>
      <c r="D132" s="261" t="s">
        <v>275</v>
      </c>
      <c r="E132" s="262">
        <v>481246</v>
      </c>
      <c r="F132" s="428">
        <v>-18024</v>
      </c>
      <c r="G132" s="423"/>
      <c r="H132" s="424">
        <v>-14</v>
      </c>
      <c r="I132" s="423">
        <v>1721</v>
      </c>
      <c r="J132" s="424">
        <f t="shared" si="6"/>
        <v>-18038</v>
      </c>
      <c r="K132" s="423">
        <f t="shared" si="6"/>
        <v>1721</v>
      </c>
      <c r="L132" s="442">
        <f t="shared" si="7"/>
        <v>464929</v>
      </c>
    </row>
    <row r="133" spans="1:12" ht="12.75" customHeight="1">
      <c r="A133" s="259" t="s">
        <v>273</v>
      </c>
      <c r="B133" s="260" t="s">
        <v>138</v>
      </c>
      <c r="C133" s="261" t="s">
        <v>274</v>
      </c>
      <c r="D133" s="261" t="s">
        <v>276</v>
      </c>
      <c r="E133" s="262">
        <v>1601009</v>
      </c>
      <c r="F133" s="428"/>
      <c r="G133" s="423"/>
      <c r="H133" s="424"/>
      <c r="I133" s="423"/>
      <c r="J133" s="424">
        <f t="shared" si="6"/>
        <v>0</v>
      </c>
      <c r="K133" s="423">
        <f t="shared" si="6"/>
        <v>0</v>
      </c>
      <c r="L133" s="442">
        <f t="shared" si="7"/>
        <v>1601009</v>
      </c>
    </row>
    <row r="134" spans="1:12" ht="12.75" customHeight="1">
      <c r="A134" s="259" t="s">
        <v>273</v>
      </c>
      <c r="B134" s="260" t="s">
        <v>148</v>
      </c>
      <c r="C134" s="261" t="s">
        <v>274</v>
      </c>
      <c r="D134" s="261" t="s">
        <v>277</v>
      </c>
      <c r="E134" s="262">
        <v>358295</v>
      </c>
      <c r="F134" s="428">
        <v>-1560</v>
      </c>
      <c r="G134" s="423"/>
      <c r="H134" s="424">
        <v>-8</v>
      </c>
      <c r="I134" s="423"/>
      <c r="J134" s="424">
        <f t="shared" si="6"/>
        <v>-1568</v>
      </c>
      <c r="K134" s="423">
        <f t="shared" si="6"/>
        <v>0</v>
      </c>
      <c r="L134" s="442">
        <f t="shared" si="7"/>
        <v>356727</v>
      </c>
    </row>
    <row r="135" spans="1:12" ht="12.75" customHeight="1">
      <c r="A135" s="259" t="s">
        <v>273</v>
      </c>
      <c r="B135" s="260" t="s">
        <v>151</v>
      </c>
      <c r="C135" s="261" t="s">
        <v>274</v>
      </c>
      <c r="D135" s="261" t="s">
        <v>278</v>
      </c>
      <c r="E135" s="262">
        <v>104893</v>
      </c>
      <c r="F135" s="428">
        <v>-830</v>
      </c>
      <c r="G135" s="423"/>
      <c r="H135" s="424">
        <v>19</v>
      </c>
      <c r="I135" s="423"/>
      <c r="J135" s="424">
        <f t="shared" si="6"/>
        <v>-811</v>
      </c>
      <c r="K135" s="423">
        <f t="shared" si="6"/>
        <v>0</v>
      </c>
      <c r="L135" s="442">
        <f t="shared" si="7"/>
        <v>104082</v>
      </c>
    </row>
    <row r="136" spans="1:12" ht="12.75" customHeight="1">
      <c r="A136" s="259" t="s">
        <v>273</v>
      </c>
      <c r="B136" s="260" t="s">
        <v>162</v>
      </c>
      <c r="C136" s="261" t="s">
        <v>274</v>
      </c>
      <c r="D136" s="261" t="s">
        <v>279</v>
      </c>
      <c r="E136" s="262">
        <v>98519</v>
      </c>
      <c r="F136" s="428">
        <v>-498</v>
      </c>
      <c r="G136" s="423"/>
      <c r="H136" s="424">
        <v>20</v>
      </c>
      <c r="I136" s="423"/>
      <c r="J136" s="424">
        <f t="shared" si="6"/>
        <v>-478</v>
      </c>
      <c r="K136" s="423">
        <f t="shared" si="6"/>
        <v>0</v>
      </c>
      <c r="L136" s="442">
        <f t="shared" si="7"/>
        <v>98041</v>
      </c>
    </row>
    <row r="137" spans="1:12" ht="12.75" customHeight="1">
      <c r="A137" s="259" t="s">
        <v>280</v>
      </c>
      <c r="B137" s="260" t="s">
        <v>128</v>
      </c>
      <c r="C137" s="261" t="s">
        <v>281</v>
      </c>
      <c r="D137" s="261" t="s">
        <v>275</v>
      </c>
      <c r="E137" s="262">
        <v>1104594</v>
      </c>
      <c r="F137" s="428"/>
      <c r="G137" s="423"/>
      <c r="H137" s="424">
        <v>-29627</v>
      </c>
      <c r="I137" s="423">
        <v>-6294</v>
      </c>
      <c r="J137" s="424">
        <f t="shared" si="6"/>
        <v>-29627</v>
      </c>
      <c r="K137" s="423">
        <f t="shared" si="6"/>
        <v>-6294</v>
      </c>
      <c r="L137" s="442">
        <f t="shared" si="7"/>
        <v>1068673</v>
      </c>
    </row>
    <row r="138" spans="1:12" ht="12.75" customHeight="1">
      <c r="A138" s="259" t="s">
        <v>280</v>
      </c>
      <c r="B138" s="260" t="s">
        <v>138</v>
      </c>
      <c r="C138" s="261" t="s">
        <v>281</v>
      </c>
      <c r="D138" s="261" t="s">
        <v>276</v>
      </c>
      <c r="E138" s="262">
        <v>3698466</v>
      </c>
      <c r="F138" s="428"/>
      <c r="G138" s="423"/>
      <c r="H138" s="424">
        <v>14981</v>
      </c>
      <c r="I138" s="423"/>
      <c r="J138" s="424">
        <f t="shared" si="6"/>
        <v>14981</v>
      </c>
      <c r="K138" s="423">
        <f t="shared" si="6"/>
        <v>0</v>
      </c>
      <c r="L138" s="442">
        <f t="shared" si="7"/>
        <v>3713447</v>
      </c>
    </row>
    <row r="139" spans="1:12" ht="12.75" customHeight="1">
      <c r="A139" s="259" t="s">
        <v>280</v>
      </c>
      <c r="B139" s="260" t="s">
        <v>148</v>
      </c>
      <c r="C139" s="261" t="s">
        <v>281</v>
      </c>
      <c r="D139" s="261" t="s">
        <v>277</v>
      </c>
      <c r="E139" s="262">
        <v>487352</v>
      </c>
      <c r="F139" s="428">
        <v>-4348</v>
      </c>
      <c r="G139" s="423"/>
      <c r="H139" s="424">
        <v>2308</v>
      </c>
      <c r="I139" s="423">
        <v>-2324</v>
      </c>
      <c r="J139" s="424">
        <f t="shared" si="6"/>
        <v>-2040</v>
      </c>
      <c r="K139" s="423">
        <f t="shared" si="6"/>
        <v>-2324</v>
      </c>
      <c r="L139" s="442">
        <f t="shared" si="7"/>
        <v>482988</v>
      </c>
    </row>
    <row r="140" spans="1:12" ht="12.75" customHeight="1">
      <c r="A140" s="259" t="s">
        <v>280</v>
      </c>
      <c r="B140" s="260" t="s">
        <v>151</v>
      </c>
      <c r="C140" s="261" t="s">
        <v>281</v>
      </c>
      <c r="D140" s="261" t="s">
        <v>282</v>
      </c>
      <c r="E140" s="262">
        <v>222499</v>
      </c>
      <c r="F140" s="428"/>
      <c r="G140" s="423"/>
      <c r="H140" s="424"/>
      <c r="I140" s="423"/>
      <c r="J140" s="424">
        <f t="shared" si="6"/>
        <v>0</v>
      </c>
      <c r="K140" s="423">
        <f t="shared" si="6"/>
        <v>0</v>
      </c>
      <c r="L140" s="442">
        <f t="shared" si="7"/>
        <v>222499</v>
      </c>
    </row>
    <row r="141" spans="1:12" ht="12.75" customHeight="1">
      <c r="A141" s="225" t="s">
        <v>280</v>
      </c>
      <c r="B141" s="226" t="s">
        <v>162</v>
      </c>
      <c r="C141" s="229" t="s">
        <v>281</v>
      </c>
      <c r="D141" s="229" t="s">
        <v>283</v>
      </c>
      <c r="E141" s="230">
        <v>49791</v>
      </c>
      <c r="F141" s="424"/>
      <c r="G141" s="423"/>
      <c r="H141" s="424">
        <v>-2360</v>
      </c>
      <c r="I141" s="423"/>
      <c r="J141" s="424">
        <f t="shared" si="6"/>
        <v>-2360</v>
      </c>
      <c r="K141" s="423">
        <f t="shared" si="6"/>
        <v>0</v>
      </c>
      <c r="L141" s="442">
        <f t="shared" si="7"/>
        <v>47431</v>
      </c>
    </row>
    <row r="142" spans="1:12" ht="12.75" customHeight="1">
      <c r="A142" s="225" t="s">
        <v>280</v>
      </c>
      <c r="B142" s="226" t="s">
        <v>165</v>
      </c>
      <c r="C142" s="229" t="s">
        <v>281</v>
      </c>
      <c r="D142" s="229" t="s">
        <v>284</v>
      </c>
      <c r="E142" s="230">
        <v>9958</v>
      </c>
      <c r="F142" s="424">
        <v>-40</v>
      </c>
      <c r="G142" s="423"/>
      <c r="H142" s="424">
        <v>-2219</v>
      </c>
      <c r="I142" s="423"/>
      <c r="J142" s="424">
        <f t="shared" si="6"/>
        <v>-2259</v>
      </c>
      <c r="K142" s="423">
        <f t="shared" si="6"/>
        <v>0</v>
      </c>
      <c r="L142" s="442">
        <f t="shared" si="7"/>
        <v>7699</v>
      </c>
    </row>
    <row r="143" spans="1:12" ht="12.75" customHeight="1">
      <c r="A143" s="225" t="s">
        <v>280</v>
      </c>
      <c r="B143" s="226" t="s">
        <v>196</v>
      </c>
      <c r="C143" s="229" t="s">
        <v>281</v>
      </c>
      <c r="D143" s="229" t="s">
        <v>285</v>
      </c>
      <c r="E143" s="230">
        <v>1576711</v>
      </c>
      <c r="F143" s="424"/>
      <c r="G143" s="423"/>
      <c r="H143" s="424"/>
      <c r="I143" s="423"/>
      <c r="J143" s="424">
        <f t="shared" si="6"/>
        <v>0</v>
      </c>
      <c r="K143" s="423">
        <f t="shared" si="6"/>
        <v>0</v>
      </c>
      <c r="L143" s="442">
        <f t="shared" si="7"/>
        <v>1576711</v>
      </c>
    </row>
    <row r="144" spans="1:12" ht="12.75" customHeight="1">
      <c r="A144" s="225" t="s">
        <v>280</v>
      </c>
      <c r="B144" s="226" t="s">
        <v>199</v>
      </c>
      <c r="C144" s="229" t="s">
        <v>281</v>
      </c>
      <c r="D144" s="229" t="s">
        <v>286</v>
      </c>
      <c r="E144" s="230">
        <v>16597</v>
      </c>
      <c r="F144" s="421"/>
      <c r="G144" s="423"/>
      <c r="H144" s="424"/>
      <c r="I144" s="423"/>
      <c r="J144" s="424">
        <f t="shared" si="6"/>
        <v>0</v>
      </c>
      <c r="K144" s="423">
        <f t="shared" si="6"/>
        <v>0</v>
      </c>
      <c r="L144" s="442">
        <f t="shared" si="7"/>
        <v>16597</v>
      </c>
    </row>
    <row r="145" spans="1:12" ht="12.75" customHeight="1">
      <c r="A145" s="225" t="s">
        <v>280</v>
      </c>
      <c r="B145" s="226" t="s">
        <v>253</v>
      </c>
      <c r="C145" s="229" t="s">
        <v>281</v>
      </c>
      <c r="D145" s="229" t="s">
        <v>358</v>
      </c>
      <c r="E145" s="230">
        <v>0</v>
      </c>
      <c r="F145" s="418"/>
      <c r="G145" s="423"/>
      <c r="H145" s="424"/>
      <c r="I145" s="423">
        <v>24895</v>
      </c>
      <c r="J145" s="424">
        <f t="shared" si="6"/>
        <v>0</v>
      </c>
      <c r="K145" s="423">
        <f t="shared" si="6"/>
        <v>24895</v>
      </c>
      <c r="L145" s="442">
        <f t="shared" si="7"/>
        <v>24895</v>
      </c>
    </row>
    <row r="146" spans="1:12" ht="12.75" customHeight="1">
      <c r="A146" s="259" t="s">
        <v>287</v>
      </c>
      <c r="B146" s="260" t="s">
        <v>128</v>
      </c>
      <c r="C146" s="261" t="s">
        <v>288</v>
      </c>
      <c r="D146" s="261" t="s">
        <v>289</v>
      </c>
      <c r="E146" s="262">
        <v>680277</v>
      </c>
      <c r="F146" s="424">
        <v>-2921</v>
      </c>
      <c r="G146" s="423"/>
      <c r="H146" s="424">
        <v>-22</v>
      </c>
      <c r="I146" s="423"/>
      <c r="J146" s="424">
        <f t="shared" si="6"/>
        <v>-2943</v>
      </c>
      <c r="K146" s="423">
        <f t="shared" si="6"/>
        <v>0</v>
      </c>
      <c r="L146" s="442">
        <f t="shared" si="7"/>
        <v>677334</v>
      </c>
    </row>
    <row r="147" spans="1:12" ht="12.75" customHeight="1">
      <c r="A147" s="259" t="s">
        <v>287</v>
      </c>
      <c r="B147" s="260" t="s">
        <v>138</v>
      </c>
      <c r="C147" s="261" t="s">
        <v>288</v>
      </c>
      <c r="D147" s="261" t="s">
        <v>290</v>
      </c>
      <c r="E147" s="262">
        <v>472251</v>
      </c>
      <c r="F147" s="424">
        <v>-10489</v>
      </c>
      <c r="G147" s="423"/>
      <c r="H147" s="424">
        <v>8</v>
      </c>
      <c r="I147" s="423"/>
      <c r="J147" s="424">
        <f t="shared" si="6"/>
        <v>-10481</v>
      </c>
      <c r="K147" s="423">
        <f t="shared" si="6"/>
        <v>0</v>
      </c>
      <c r="L147" s="442">
        <f t="shared" si="7"/>
        <v>461770</v>
      </c>
    </row>
    <row r="148" spans="1:12" ht="12.75" customHeight="1">
      <c r="A148" s="259" t="s">
        <v>287</v>
      </c>
      <c r="B148" s="260" t="s">
        <v>148</v>
      </c>
      <c r="C148" s="261" t="s">
        <v>288</v>
      </c>
      <c r="D148" s="261" t="s">
        <v>291</v>
      </c>
      <c r="E148" s="262">
        <v>487452</v>
      </c>
      <c r="F148" s="424">
        <v>-1660</v>
      </c>
      <c r="G148" s="423"/>
      <c r="H148" s="424">
        <v>13</v>
      </c>
      <c r="I148" s="423"/>
      <c r="J148" s="424">
        <f t="shared" si="6"/>
        <v>-1647</v>
      </c>
      <c r="K148" s="423">
        <f t="shared" si="6"/>
        <v>0</v>
      </c>
      <c r="L148" s="442">
        <f t="shared" si="7"/>
        <v>485805</v>
      </c>
    </row>
    <row r="149" spans="1:12" ht="12.75" customHeight="1">
      <c r="A149" s="225" t="s">
        <v>292</v>
      </c>
      <c r="B149" s="226" t="s">
        <v>128</v>
      </c>
      <c r="C149" s="229" t="s">
        <v>293</v>
      </c>
      <c r="D149" s="229" t="s">
        <v>294</v>
      </c>
      <c r="E149" s="230">
        <v>28115</v>
      </c>
      <c r="F149" s="424"/>
      <c r="G149" s="423"/>
      <c r="H149" s="424"/>
      <c r="I149" s="423"/>
      <c r="J149" s="424">
        <f t="shared" si="6"/>
        <v>0</v>
      </c>
      <c r="K149" s="423">
        <f t="shared" si="6"/>
        <v>0</v>
      </c>
      <c r="L149" s="442">
        <f t="shared" si="7"/>
        <v>28115</v>
      </c>
    </row>
    <row r="150" spans="1:12" ht="12.75" customHeight="1">
      <c r="A150" s="225" t="s">
        <v>292</v>
      </c>
      <c r="B150" s="226" t="s">
        <v>138</v>
      </c>
      <c r="C150" s="229" t="s">
        <v>293</v>
      </c>
      <c r="D150" s="229" t="s">
        <v>295</v>
      </c>
      <c r="E150" s="230">
        <v>21377</v>
      </c>
      <c r="F150" s="424"/>
      <c r="G150" s="423"/>
      <c r="H150" s="424"/>
      <c r="I150" s="423"/>
      <c r="J150" s="424">
        <f t="shared" si="6"/>
        <v>0</v>
      </c>
      <c r="K150" s="423">
        <f t="shared" si="6"/>
        <v>0</v>
      </c>
      <c r="L150" s="442">
        <f t="shared" si="7"/>
        <v>21377</v>
      </c>
    </row>
    <row r="151" spans="1:12" ht="12.75" customHeight="1">
      <c r="A151" s="225" t="s">
        <v>292</v>
      </c>
      <c r="B151" s="226" t="s">
        <v>148</v>
      </c>
      <c r="C151" s="229" t="s">
        <v>293</v>
      </c>
      <c r="D151" s="229" t="s">
        <v>296</v>
      </c>
      <c r="E151" s="230">
        <v>2158</v>
      </c>
      <c r="F151" s="424"/>
      <c r="G151" s="423"/>
      <c r="H151" s="424"/>
      <c r="I151" s="423"/>
      <c r="J151" s="424">
        <f t="shared" si="6"/>
        <v>0</v>
      </c>
      <c r="K151" s="423">
        <f t="shared" si="6"/>
        <v>0</v>
      </c>
      <c r="L151" s="442">
        <f t="shared" si="7"/>
        <v>2158</v>
      </c>
    </row>
    <row r="152" spans="1:12" ht="12.75" customHeight="1">
      <c r="A152" s="225" t="s">
        <v>292</v>
      </c>
      <c r="B152" s="226" t="s">
        <v>151</v>
      </c>
      <c r="C152" s="229" t="s">
        <v>293</v>
      </c>
      <c r="D152" s="229" t="s">
        <v>297</v>
      </c>
      <c r="E152" s="230">
        <v>2323</v>
      </c>
      <c r="F152" s="424"/>
      <c r="G152" s="423"/>
      <c r="H152" s="424"/>
      <c r="I152" s="426"/>
      <c r="J152" s="424">
        <f t="shared" si="6"/>
        <v>0</v>
      </c>
      <c r="K152" s="423">
        <f t="shared" si="6"/>
        <v>0</v>
      </c>
      <c r="L152" s="442">
        <f t="shared" si="7"/>
        <v>2323</v>
      </c>
    </row>
    <row r="153" spans="1:12" s="228" customFormat="1" ht="12.75" customHeight="1" thickBot="1">
      <c r="A153" s="236"/>
      <c r="B153" s="237"/>
      <c r="C153" s="238" t="s">
        <v>137</v>
      </c>
      <c r="D153" s="238"/>
      <c r="E153" s="239">
        <f>SUM(E132:E152)</f>
        <v>11503883</v>
      </c>
      <c r="F153" s="439">
        <f>SUM(F132:F152)</f>
        <v>-40370</v>
      </c>
      <c r="G153" s="439">
        <f>SUM(G132:G152)</f>
        <v>0</v>
      </c>
      <c r="H153" s="439">
        <f>SUM(H132:H152)</f>
        <v>-16901</v>
      </c>
      <c r="I153" s="439">
        <f>SUM(I132:I152)</f>
        <v>17998</v>
      </c>
      <c r="J153" s="439">
        <f t="shared" si="6"/>
        <v>-57271</v>
      </c>
      <c r="K153" s="439">
        <f t="shared" si="6"/>
        <v>17998</v>
      </c>
      <c r="L153" s="444">
        <f t="shared" si="7"/>
        <v>11464610</v>
      </c>
    </row>
    <row r="154" spans="1:12" ht="17.25" customHeight="1">
      <c r="A154" s="480" t="s">
        <v>123</v>
      </c>
      <c r="B154" s="481"/>
      <c r="C154" s="222"/>
      <c r="D154" s="376"/>
      <c r="E154" s="377"/>
      <c r="F154" s="435"/>
      <c r="G154" s="436"/>
      <c r="H154" s="435"/>
      <c r="I154" s="436"/>
      <c r="J154" s="435"/>
      <c r="K154" s="436"/>
      <c r="L154" s="443"/>
    </row>
    <row r="155" spans="1:12" ht="12.75" customHeight="1">
      <c r="A155" s="225" t="s">
        <v>298</v>
      </c>
      <c r="B155" s="226"/>
      <c r="C155" s="231" t="s">
        <v>299</v>
      </c>
      <c r="D155" s="229"/>
      <c r="E155" s="230"/>
      <c r="F155" s="424"/>
      <c r="G155" s="423"/>
      <c r="H155" s="424"/>
      <c r="I155" s="423"/>
      <c r="J155" s="424"/>
      <c r="K155" s="423"/>
      <c r="L155" s="442"/>
    </row>
    <row r="156" spans="1:12" ht="12.75" customHeight="1">
      <c r="A156" s="225" t="s">
        <v>300</v>
      </c>
      <c r="B156" s="226" t="s">
        <v>128</v>
      </c>
      <c r="C156" s="229" t="s">
        <v>301</v>
      </c>
      <c r="D156" s="229" t="s">
        <v>302</v>
      </c>
      <c r="E156" s="230">
        <v>64064</v>
      </c>
      <c r="F156" s="424">
        <v>-3187</v>
      </c>
      <c r="G156" s="423"/>
      <c r="H156" s="424">
        <v>2450</v>
      </c>
      <c r="I156" s="423"/>
      <c r="J156" s="424">
        <f t="shared" si="6"/>
        <v>-737</v>
      </c>
      <c r="K156" s="423">
        <f t="shared" si="6"/>
        <v>0</v>
      </c>
      <c r="L156" s="442">
        <f t="shared" si="7"/>
        <v>63327</v>
      </c>
    </row>
    <row r="157" spans="1:12" ht="13.5" customHeight="1">
      <c r="A157" s="225" t="s">
        <v>300</v>
      </c>
      <c r="B157" s="226" t="s">
        <v>138</v>
      </c>
      <c r="C157" s="229" t="s">
        <v>301</v>
      </c>
      <c r="D157" s="229" t="s">
        <v>303</v>
      </c>
      <c r="E157" s="230">
        <v>54106</v>
      </c>
      <c r="F157" s="424"/>
      <c r="G157" s="423"/>
      <c r="H157" s="424">
        <v>2000</v>
      </c>
      <c r="I157" s="423"/>
      <c r="J157" s="424">
        <f t="shared" si="6"/>
        <v>2000</v>
      </c>
      <c r="K157" s="423">
        <f t="shared" si="6"/>
        <v>0</v>
      </c>
      <c r="L157" s="442">
        <f t="shared" si="7"/>
        <v>56106</v>
      </c>
    </row>
    <row r="158" spans="1:11" ht="13.5" customHeight="1">
      <c r="A158" s="240"/>
      <c r="B158" s="241"/>
      <c r="C158" s="300"/>
      <c r="D158" s="300"/>
      <c r="E158" s="301"/>
      <c r="F158" s="235"/>
      <c r="G158" s="235"/>
      <c r="H158" s="235"/>
      <c r="I158" s="235"/>
      <c r="J158" s="235"/>
      <c r="K158" s="235"/>
    </row>
    <row r="159" spans="1:11" ht="13.5" customHeight="1">
      <c r="A159" s="240"/>
      <c r="B159" s="241"/>
      <c r="C159" s="300"/>
      <c r="D159" s="300"/>
      <c r="E159" s="301"/>
      <c r="F159" s="235"/>
      <c r="G159" s="235"/>
      <c r="H159" s="235"/>
      <c r="I159" s="235"/>
      <c r="J159" s="235"/>
      <c r="K159" s="235"/>
    </row>
    <row r="160" spans="1:11" ht="13.5" customHeight="1">
      <c r="A160" s="240"/>
      <c r="B160" s="241"/>
      <c r="C160" s="300"/>
      <c r="D160" s="300"/>
      <c r="E160" s="301"/>
      <c r="F160" s="235"/>
      <c r="G160" s="235"/>
      <c r="H160" s="235"/>
      <c r="I160" s="235"/>
      <c r="J160" s="235"/>
      <c r="K160" s="235"/>
    </row>
    <row r="161" spans="1:11" ht="13.5" customHeight="1" thickBot="1">
      <c r="A161" s="240"/>
      <c r="B161" s="241"/>
      <c r="C161" s="300"/>
      <c r="D161" s="300"/>
      <c r="E161" s="301"/>
      <c r="F161" s="235"/>
      <c r="G161" s="235"/>
      <c r="H161" s="235"/>
      <c r="I161" s="235"/>
      <c r="J161" s="235"/>
      <c r="K161" s="235"/>
    </row>
    <row r="162" spans="1:12" ht="28.5" customHeight="1" thickBot="1">
      <c r="A162" s="460" t="s">
        <v>123</v>
      </c>
      <c r="B162" s="461"/>
      <c r="C162" s="447"/>
      <c r="D162" s="447"/>
      <c r="E162" s="448" t="s">
        <v>124</v>
      </c>
      <c r="F162" s="490" t="s">
        <v>378</v>
      </c>
      <c r="G162" s="490"/>
      <c r="H162" s="490" t="s">
        <v>439</v>
      </c>
      <c r="I162" s="490"/>
      <c r="J162" s="490" t="s">
        <v>440</v>
      </c>
      <c r="K162" s="490"/>
      <c r="L162" s="449" t="s">
        <v>441</v>
      </c>
    </row>
    <row r="163" spans="1:12" ht="12.75" customHeight="1">
      <c r="A163" s="220"/>
      <c r="B163" s="451"/>
      <c r="C163" s="222"/>
      <c r="D163" s="222"/>
      <c r="E163" s="248"/>
      <c r="F163" s="445" t="s">
        <v>127</v>
      </c>
      <c r="G163" s="446" t="s">
        <v>33</v>
      </c>
      <c r="H163" s="445" t="s">
        <v>127</v>
      </c>
      <c r="I163" s="446" t="s">
        <v>33</v>
      </c>
      <c r="J163" s="445" t="s">
        <v>127</v>
      </c>
      <c r="K163" s="446" t="s">
        <v>33</v>
      </c>
      <c r="L163" s="443"/>
    </row>
    <row r="164" spans="1:12" ht="12.75" customHeight="1">
      <c r="A164" s="225" t="s">
        <v>304</v>
      </c>
      <c r="B164" s="226" t="s">
        <v>128</v>
      </c>
      <c r="C164" s="229" t="s">
        <v>305</v>
      </c>
      <c r="D164" s="229" t="s">
        <v>306</v>
      </c>
      <c r="E164" s="230">
        <v>23700</v>
      </c>
      <c r="F164" s="424">
        <v>-540</v>
      </c>
      <c r="G164" s="423"/>
      <c r="H164" s="424"/>
      <c r="I164" s="423"/>
      <c r="J164" s="424">
        <f aca="true" t="shared" si="8" ref="J164:K195">F164+H164</f>
        <v>-540</v>
      </c>
      <c r="K164" s="423">
        <f t="shared" si="8"/>
        <v>0</v>
      </c>
      <c r="L164" s="442">
        <f aca="true" t="shared" si="9" ref="L164:L195">E164+J164+K164</f>
        <v>23160</v>
      </c>
    </row>
    <row r="165" spans="1:12" ht="12.75" customHeight="1">
      <c r="A165" s="225" t="s">
        <v>304</v>
      </c>
      <c r="B165" s="226" t="s">
        <v>138</v>
      </c>
      <c r="C165" s="264" t="s">
        <v>305</v>
      </c>
      <c r="D165" s="229" t="s">
        <v>307</v>
      </c>
      <c r="E165" s="230">
        <v>44314</v>
      </c>
      <c r="F165" s="424">
        <v>-3880</v>
      </c>
      <c r="G165" s="423"/>
      <c r="H165" s="424"/>
      <c r="I165" s="423"/>
      <c r="J165" s="424">
        <f t="shared" si="8"/>
        <v>-3880</v>
      </c>
      <c r="K165" s="423">
        <f t="shared" si="8"/>
        <v>0</v>
      </c>
      <c r="L165" s="442">
        <f t="shared" si="9"/>
        <v>40434</v>
      </c>
    </row>
    <row r="166" spans="1:12" ht="12.75" customHeight="1">
      <c r="A166" s="225" t="s">
        <v>304</v>
      </c>
      <c r="B166" s="226" t="s">
        <v>148</v>
      </c>
      <c r="C166" s="264" t="s">
        <v>305</v>
      </c>
      <c r="D166" s="229" t="s">
        <v>308</v>
      </c>
      <c r="E166" s="230">
        <v>59318</v>
      </c>
      <c r="F166" s="424">
        <v>-5390</v>
      </c>
      <c r="G166" s="423"/>
      <c r="H166" s="424"/>
      <c r="I166" s="423"/>
      <c r="J166" s="424">
        <f t="shared" si="8"/>
        <v>-5390</v>
      </c>
      <c r="K166" s="423">
        <f t="shared" si="8"/>
        <v>0</v>
      </c>
      <c r="L166" s="442">
        <f t="shared" si="9"/>
        <v>53928</v>
      </c>
    </row>
    <row r="167" spans="1:12" ht="12.75" customHeight="1">
      <c r="A167" s="225" t="s">
        <v>304</v>
      </c>
      <c r="B167" s="226" t="s">
        <v>151</v>
      </c>
      <c r="C167" s="229" t="s">
        <v>305</v>
      </c>
      <c r="D167" s="229" t="s">
        <v>309</v>
      </c>
      <c r="E167" s="230">
        <v>43152</v>
      </c>
      <c r="F167" s="424"/>
      <c r="G167" s="423">
        <v>-9960</v>
      </c>
      <c r="H167" s="424"/>
      <c r="I167" s="423"/>
      <c r="J167" s="424">
        <f t="shared" si="8"/>
        <v>0</v>
      </c>
      <c r="K167" s="423">
        <f t="shared" si="8"/>
        <v>-9960</v>
      </c>
      <c r="L167" s="442">
        <f t="shared" si="9"/>
        <v>33192</v>
      </c>
    </row>
    <row r="168" spans="1:12" ht="12.75" customHeight="1">
      <c r="A168" s="225" t="s">
        <v>311</v>
      </c>
      <c r="B168" s="226" t="s">
        <v>128</v>
      </c>
      <c r="C168" s="229" t="s">
        <v>312</v>
      </c>
      <c r="D168" s="229" t="s">
        <v>313</v>
      </c>
      <c r="E168" s="230">
        <v>103731</v>
      </c>
      <c r="F168" s="424"/>
      <c r="G168" s="423"/>
      <c r="H168" s="424">
        <v>7718</v>
      </c>
      <c r="I168" s="423"/>
      <c r="J168" s="424">
        <f t="shared" si="8"/>
        <v>7718</v>
      </c>
      <c r="K168" s="423">
        <f t="shared" si="8"/>
        <v>0</v>
      </c>
      <c r="L168" s="442">
        <f t="shared" si="9"/>
        <v>111449</v>
      </c>
    </row>
    <row r="169" spans="1:12" ht="12.75" customHeight="1">
      <c r="A169" s="225" t="s">
        <v>311</v>
      </c>
      <c r="B169" s="226" t="s">
        <v>138</v>
      </c>
      <c r="C169" s="229" t="s">
        <v>312</v>
      </c>
      <c r="D169" s="229" t="s">
        <v>314</v>
      </c>
      <c r="E169" s="230">
        <v>62239</v>
      </c>
      <c r="F169" s="424"/>
      <c r="G169" s="423"/>
      <c r="H169" s="424">
        <v>4630</v>
      </c>
      <c r="I169" s="423"/>
      <c r="J169" s="424">
        <f t="shared" si="8"/>
        <v>4630</v>
      </c>
      <c r="K169" s="423">
        <f t="shared" si="8"/>
        <v>0</v>
      </c>
      <c r="L169" s="442">
        <f t="shared" si="9"/>
        <v>66869</v>
      </c>
    </row>
    <row r="170" spans="1:12" ht="12.75" customHeight="1">
      <c r="A170" s="225" t="s">
        <v>311</v>
      </c>
      <c r="B170" s="226" t="s">
        <v>148</v>
      </c>
      <c r="C170" s="229" t="s">
        <v>312</v>
      </c>
      <c r="D170" s="229" t="s">
        <v>315</v>
      </c>
      <c r="E170" s="230">
        <v>41492</v>
      </c>
      <c r="F170" s="424"/>
      <c r="G170" s="423"/>
      <c r="H170" s="424">
        <v>3087</v>
      </c>
      <c r="I170" s="426"/>
      <c r="J170" s="424">
        <f t="shared" si="8"/>
        <v>3087</v>
      </c>
      <c r="K170" s="423">
        <f t="shared" si="8"/>
        <v>0</v>
      </c>
      <c r="L170" s="442">
        <f t="shared" si="9"/>
        <v>44579</v>
      </c>
    </row>
    <row r="171" spans="1:12" ht="12.75" customHeight="1">
      <c r="A171" s="225" t="s">
        <v>311</v>
      </c>
      <c r="B171" s="273" t="s">
        <v>151</v>
      </c>
      <c r="C171" s="343" t="s">
        <v>312</v>
      </c>
      <c r="D171" s="343" t="s">
        <v>405</v>
      </c>
      <c r="E171" s="274">
        <v>0</v>
      </c>
      <c r="F171" s="424"/>
      <c r="G171" s="423"/>
      <c r="H171" s="424">
        <v>21000</v>
      </c>
      <c r="I171" s="423"/>
      <c r="J171" s="424">
        <f t="shared" si="8"/>
        <v>21000</v>
      </c>
      <c r="K171" s="423">
        <f t="shared" si="8"/>
        <v>0</v>
      </c>
      <c r="L171" s="442">
        <f t="shared" si="9"/>
        <v>21000</v>
      </c>
    </row>
    <row r="172" spans="1:12" s="228" customFormat="1" ht="12.75" customHeight="1" thickBot="1">
      <c r="A172" s="236"/>
      <c r="B172" s="237"/>
      <c r="C172" s="238" t="s">
        <v>137</v>
      </c>
      <c r="D172" s="238"/>
      <c r="E172" s="404">
        <f>SUM(E156:E171)</f>
        <v>496116</v>
      </c>
      <c r="F172" s="433">
        <f>SUM(F156:F171)</f>
        <v>-12997</v>
      </c>
      <c r="G172" s="433">
        <f>SUM(G156:G171)</f>
        <v>-9960</v>
      </c>
      <c r="H172" s="433">
        <f>SUM(H156:H171)</f>
        <v>40885</v>
      </c>
      <c r="I172" s="433">
        <f>SUM(I156:I171)</f>
        <v>0</v>
      </c>
      <c r="J172" s="439">
        <f t="shared" si="8"/>
        <v>27888</v>
      </c>
      <c r="K172" s="439">
        <f t="shared" si="8"/>
        <v>-9960</v>
      </c>
      <c r="L172" s="444">
        <f t="shared" si="9"/>
        <v>514044</v>
      </c>
    </row>
    <row r="173" spans="1:12" s="245" customFormat="1" ht="12.75" customHeight="1">
      <c r="A173" s="225" t="s">
        <v>316</v>
      </c>
      <c r="B173" s="226"/>
      <c r="C173" s="231" t="s">
        <v>317</v>
      </c>
      <c r="D173" s="229"/>
      <c r="E173" s="230"/>
      <c r="F173" s="424"/>
      <c r="G173" s="423"/>
      <c r="H173" s="424"/>
      <c r="I173" s="423"/>
      <c r="J173" s="435"/>
      <c r="K173" s="436"/>
      <c r="L173" s="443"/>
    </row>
    <row r="174" spans="1:12" s="245" customFormat="1" ht="12.75" customHeight="1">
      <c r="A174" s="225" t="s">
        <v>318</v>
      </c>
      <c r="B174" s="226" t="s">
        <v>128</v>
      </c>
      <c r="C174" s="229" t="s">
        <v>319</v>
      </c>
      <c r="D174" s="229" t="s">
        <v>320</v>
      </c>
      <c r="E174" s="230">
        <v>298413</v>
      </c>
      <c r="F174" s="424">
        <v>-13941</v>
      </c>
      <c r="G174" s="423"/>
      <c r="H174" s="424">
        <v>9415</v>
      </c>
      <c r="I174" s="423">
        <v>166000</v>
      </c>
      <c r="J174" s="424">
        <f t="shared" si="8"/>
        <v>-4526</v>
      </c>
      <c r="K174" s="423">
        <f t="shared" si="8"/>
        <v>166000</v>
      </c>
      <c r="L174" s="442">
        <f t="shared" si="9"/>
        <v>459887</v>
      </c>
    </row>
    <row r="175" spans="1:12" ht="12.75" customHeight="1">
      <c r="A175" s="225" t="s">
        <v>318</v>
      </c>
      <c r="B175" s="226" t="s">
        <v>138</v>
      </c>
      <c r="C175" s="229" t="s">
        <v>319</v>
      </c>
      <c r="D175" s="229" t="s">
        <v>321</v>
      </c>
      <c r="E175" s="230">
        <v>995818</v>
      </c>
      <c r="F175" s="424"/>
      <c r="G175" s="423"/>
      <c r="H175" s="424">
        <v>120433</v>
      </c>
      <c r="I175" s="423">
        <v>330000</v>
      </c>
      <c r="J175" s="424">
        <f t="shared" si="8"/>
        <v>120433</v>
      </c>
      <c r="K175" s="423">
        <f t="shared" si="8"/>
        <v>330000</v>
      </c>
      <c r="L175" s="442">
        <f t="shared" si="9"/>
        <v>1446251</v>
      </c>
    </row>
    <row r="176" spans="1:12" ht="12.75" customHeight="1">
      <c r="A176" s="225" t="s">
        <v>318</v>
      </c>
      <c r="B176" s="226" t="s">
        <v>148</v>
      </c>
      <c r="C176" s="229" t="s">
        <v>319</v>
      </c>
      <c r="D176" s="229" t="s">
        <v>322</v>
      </c>
      <c r="E176" s="230">
        <v>526488</v>
      </c>
      <c r="F176" s="424">
        <v>-17669</v>
      </c>
      <c r="G176" s="423">
        <v>-7469</v>
      </c>
      <c r="H176" s="424"/>
      <c r="I176" s="423"/>
      <c r="J176" s="424">
        <f t="shared" si="8"/>
        <v>-17669</v>
      </c>
      <c r="K176" s="423">
        <f t="shared" si="8"/>
        <v>-7469</v>
      </c>
      <c r="L176" s="442">
        <f t="shared" si="9"/>
        <v>501350</v>
      </c>
    </row>
    <row r="177" spans="1:12" ht="12.75" customHeight="1">
      <c r="A177" s="225" t="s">
        <v>318</v>
      </c>
      <c r="B177" s="226" t="s">
        <v>151</v>
      </c>
      <c r="C177" s="229" t="s">
        <v>319</v>
      </c>
      <c r="D177" s="229" t="s">
        <v>324</v>
      </c>
      <c r="E177" s="230">
        <v>233290</v>
      </c>
      <c r="F177" s="424">
        <v>-8140</v>
      </c>
      <c r="G177" s="423"/>
      <c r="H177" s="424"/>
      <c r="I177" s="423"/>
      <c r="J177" s="424">
        <f t="shared" si="8"/>
        <v>-8140</v>
      </c>
      <c r="K177" s="423">
        <f t="shared" si="8"/>
        <v>0</v>
      </c>
      <c r="L177" s="442">
        <f t="shared" si="9"/>
        <v>225150</v>
      </c>
    </row>
    <row r="178" spans="1:12" ht="12.75" customHeight="1">
      <c r="A178" s="225" t="s">
        <v>318</v>
      </c>
      <c r="B178" s="226" t="s">
        <v>162</v>
      </c>
      <c r="C178" s="229" t="s">
        <v>319</v>
      </c>
      <c r="D178" s="229" t="s">
        <v>326</v>
      </c>
      <c r="E178" s="230">
        <v>353979</v>
      </c>
      <c r="F178" s="424">
        <v>-6081</v>
      </c>
      <c r="G178" s="423">
        <v>-17427</v>
      </c>
      <c r="H178" s="424"/>
      <c r="I178" s="423"/>
      <c r="J178" s="424">
        <f t="shared" si="8"/>
        <v>-6081</v>
      </c>
      <c r="K178" s="423">
        <f t="shared" si="8"/>
        <v>-17427</v>
      </c>
      <c r="L178" s="442">
        <f t="shared" si="9"/>
        <v>330471</v>
      </c>
    </row>
    <row r="179" spans="1:12" ht="12.75" customHeight="1">
      <c r="A179" s="225" t="s">
        <v>318</v>
      </c>
      <c r="B179" s="226" t="s">
        <v>165</v>
      </c>
      <c r="C179" s="229" t="s">
        <v>319</v>
      </c>
      <c r="D179" s="229" t="s">
        <v>328</v>
      </c>
      <c r="E179" s="230">
        <v>26422</v>
      </c>
      <c r="F179" s="424">
        <v>-1321</v>
      </c>
      <c r="G179" s="423"/>
      <c r="H179" s="424"/>
      <c r="I179" s="423"/>
      <c r="J179" s="424">
        <f t="shared" si="8"/>
        <v>-1321</v>
      </c>
      <c r="K179" s="423">
        <f t="shared" si="8"/>
        <v>0</v>
      </c>
      <c r="L179" s="442">
        <f t="shared" si="9"/>
        <v>25101</v>
      </c>
    </row>
    <row r="180" spans="1:12" ht="12.75" customHeight="1">
      <c r="A180" s="225" t="s">
        <v>318</v>
      </c>
      <c r="B180" s="226" t="s">
        <v>196</v>
      </c>
      <c r="C180" s="229" t="s">
        <v>319</v>
      </c>
      <c r="D180" s="229" t="s">
        <v>329</v>
      </c>
      <c r="E180" s="230">
        <v>69408</v>
      </c>
      <c r="F180" s="424">
        <v>-2390</v>
      </c>
      <c r="G180" s="423"/>
      <c r="H180" s="424"/>
      <c r="I180" s="423"/>
      <c r="J180" s="424">
        <f t="shared" si="8"/>
        <v>-2390</v>
      </c>
      <c r="K180" s="423">
        <f t="shared" si="8"/>
        <v>0</v>
      </c>
      <c r="L180" s="442">
        <f t="shared" si="9"/>
        <v>67018</v>
      </c>
    </row>
    <row r="181" spans="1:12" ht="12.75" customHeight="1">
      <c r="A181" s="329" t="s">
        <v>318</v>
      </c>
      <c r="B181" s="330" t="s">
        <v>199</v>
      </c>
      <c r="C181" s="331" t="s">
        <v>319</v>
      </c>
      <c r="D181" s="331" t="s">
        <v>359</v>
      </c>
      <c r="E181" s="230">
        <v>0</v>
      </c>
      <c r="F181" s="424"/>
      <c r="G181" s="423"/>
      <c r="H181" s="424"/>
      <c r="I181" s="423">
        <v>150000</v>
      </c>
      <c r="J181" s="424">
        <f t="shared" si="8"/>
        <v>0</v>
      </c>
      <c r="K181" s="423">
        <f t="shared" si="8"/>
        <v>150000</v>
      </c>
      <c r="L181" s="442">
        <f t="shared" si="9"/>
        <v>150000</v>
      </c>
    </row>
    <row r="182" spans="1:12" ht="12.75" customHeight="1">
      <c r="A182" s="225" t="s">
        <v>330</v>
      </c>
      <c r="B182" s="226"/>
      <c r="C182" s="229" t="s">
        <v>331</v>
      </c>
      <c r="D182" s="229"/>
      <c r="E182" s="230">
        <v>18256</v>
      </c>
      <c r="F182" s="424"/>
      <c r="G182" s="423"/>
      <c r="H182" s="424">
        <v>2219</v>
      </c>
      <c r="I182" s="426"/>
      <c r="J182" s="424">
        <f t="shared" si="8"/>
        <v>2219</v>
      </c>
      <c r="K182" s="423">
        <f t="shared" si="8"/>
        <v>0</v>
      </c>
      <c r="L182" s="442">
        <f t="shared" si="9"/>
        <v>20475</v>
      </c>
    </row>
    <row r="183" spans="1:12" s="228" customFormat="1" ht="13.5" customHeight="1" thickBot="1">
      <c r="A183" s="236"/>
      <c r="B183" s="237"/>
      <c r="C183" s="238" t="s">
        <v>137</v>
      </c>
      <c r="D183" s="238"/>
      <c r="E183" s="239">
        <f>SUM(E174:E182)</f>
        <v>2522074</v>
      </c>
      <c r="F183" s="433">
        <f>SUM(F174:F182)</f>
        <v>-49542</v>
      </c>
      <c r="G183" s="433">
        <f>SUM(G174:G182)</f>
        <v>-24896</v>
      </c>
      <c r="H183" s="433">
        <f>SUM(H174:H182)</f>
        <v>132067</v>
      </c>
      <c r="I183" s="433">
        <f>SUM(I174:I182)</f>
        <v>646000</v>
      </c>
      <c r="J183" s="439">
        <f t="shared" si="8"/>
        <v>82525</v>
      </c>
      <c r="K183" s="439">
        <f t="shared" si="8"/>
        <v>621104</v>
      </c>
      <c r="L183" s="444">
        <f t="shared" si="9"/>
        <v>3225703</v>
      </c>
    </row>
    <row r="184" spans="1:12" ht="21" customHeight="1">
      <c r="A184" s="480" t="s">
        <v>123</v>
      </c>
      <c r="B184" s="481"/>
      <c r="C184" s="222"/>
      <c r="D184" s="222"/>
      <c r="E184" s="248"/>
      <c r="F184" s="424"/>
      <c r="G184" s="423"/>
      <c r="H184" s="424"/>
      <c r="I184" s="423"/>
      <c r="J184" s="435"/>
      <c r="K184" s="436"/>
      <c r="L184" s="443"/>
    </row>
    <row r="185" spans="1:12" ht="12.75" customHeight="1">
      <c r="A185" s="225" t="s">
        <v>332</v>
      </c>
      <c r="B185" s="226"/>
      <c r="C185" s="231" t="s">
        <v>333</v>
      </c>
      <c r="D185" s="229"/>
      <c r="E185" s="230"/>
      <c r="F185" s="424"/>
      <c r="G185" s="423"/>
      <c r="H185" s="424"/>
      <c r="I185" s="423"/>
      <c r="J185" s="424"/>
      <c r="K185" s="423"/>
      <c r="L185" s="442"/>
    </row>
    <row r="186" spans="1:12" ht="12.75" customHeight="1">
      <c r="A186" s="225" t="s">
        <v>334</v>
      </c>
      <c r="B186" s="226" t="s">
        <v>128</v>
      </c>
      <c r="C186" s="229" t="s">
        <v>335</v>
      </c>
      <c r="D186" s="229" t="s">
        <v>336</v>
      </c>
      <c r="E186" s="230">
        <v>29045</v>
      </c>
      <c r="F186" s="424"/>
      <c r="G186" s="423"/>
      <c r="H186" s="424"/>
      <c r="I186" s="423"/>
      <c r="J186" s="424">
        <f t="shared" si="8"/>
        <v>0</v>
      </c>
      <c r="K186" s="423">
        <f t="shared" si="8"/>
        <v>0</v>
      </c>
      <c r="L186" s="442">
        <f t="shared" si="9"/>
        <v>29045</v>
      </c>
    </row>
    <row r="187" spans="1:12" ht="12.75" customHeight="1">
      <c r="A187" s="225" t="s">
        <v>334</v>
      </c>
      <c r="B187" s="226" t="s">
        <v>138</v>
      </c>
      <c r="C187" s="229" t="s">
        <v>335</v>
      </c>
      <c r="D187" s="229" t="s">
        <v>337</v>
      </c>
      <c r="E187" s="230">
        <v>42521</v>
      </c>
      <c r="F187" s="424"/>
      <c r="G187" s="423">
        <v>-10000</v>
      </c>
      <c r="H187" s="424"/>
      <c r="I187" s="423"/>
      <c r="J187" s="424">
        <f t="shared" si="8"/>
        <v>0</v>
      </c>
      <c r="K187" s="423">
        <f t="shared" si="8"/>
        <v>-10000</v>
      </c>
      <c r="L187" s="442">
        <f t="shared" si="9"/>
        <v>32521</v>
      </c>
    </row>
    <row r="188" spans="1:12" ht="12.75" customHeight="1">
      <c r="A188" s="225" t="s">
        <v>334</v>
      </c>
      <c r="B188" s="226" t="s">
        <v>148</v>
      </c>
      <c r="C188" s="229" t="s">
        <v>335</v>
      </c>
      <c r="D188" s="229" t="s">
        <v>339</v>
      </c>
      <c r="E188" s="230">
        <v>515535</v>
      </c>
      <c r="F188" s="424">
        <v>-5478</v>
      </c>
      <c r="G188" s="423"/>
      <c r="H188" s="424"/>
      <c r="I188" s="423"/>
      <c r="J188" s="424">
        <f t="shared" si="8"/>
        <v>-5478</v>
      </c>
      <c r="K188" s="423">
        <f t="shared" si="8"/>
        <v>0</v>
      </c>
      <c r="L188" s="442">
        <f t="shared" si="9"/>
        <v>510057</v>
      </c>
    </row>
    <row r="189" spans="1:12" ht="12.75" customHeight="1">
      <c r="A189" s="225" t="s">
        <v>334</v>
      </c>
      <c r="B189" s="226" t="s">
        <v>151</v>
      </c>
      <c r="C189" s="229" t="s">
        <v>335</v>
      </c>
      <c r="D189" s="229" t="s">
        <v>340</v>
      </c>
      <c r="E189" s="230">
        <v>44280</v>
      </c>
      <c r="F189" s="424">
        <v>-647</v>
      </c>
      <c r="G189" s="423">
        <v>-1858</v>
      </c>
      <c r="H189" s="424"/>
      <c r="I189" s="423"/>
      <c r="J189" s="424">
        <f t="shared" si="8"/>
        <v>-647</v>
      </c>
      <c r="K189" s="423">
        <f t="shared" si="8"/>
        <v>-1858</v>
      </c>
      <c r="L189" s="442">
        <f t="shared" si="9"/>
        <v>41775</v>
      </c>
    </row>
    <row r="190" spans="1:12" ht="12.75" customHeight="1">
      <c r="A190" s="225" t="s">
        <v>334</v>
      </c>
      <c r="B190" s="226" t="s">
        <v>162</v>
      </c>
      <c r="C190" s="229" t="s">
        <v>335</v>
      </c>
      <c r="D190" s="229" t="s">
        <v>341</v>
      </c>
      <c r="E190" s="230">
        <v>49791</v>
      </c>
      <c r="F190" s="424"/>
      <c r="G190" s="423">
        <v>-29791</v>
      </c>
      <c r="H190" s="424"/>
      <c r="I190" s="423">
        <v>5000</v>
      </c>
      <c r="J190" s="424">
        <f t="shared" si="8"/>
        <v>0</v>
      </c>
      <c r="K190" s="423">
        <f t="shared" si="8"/>
        <v>-24791</v>
      </c>
      <c r="L190" s="442">
        <f t="shared" si="9"/>
        <v>25000</v>
      </c>
    </row>
    <row r="191" spans="1:12" ht="12.75" customHeight="1">
      <c r="A191" s="329" t="s">
        <v>334</v>
      </c>
      <c r="B191" s="330" t="s">
        <v>165</v>
      </c>
      <c r="C191" s="331" t="s">
        <v>335</v>
      </c>
      <c r="D191" s="331" t="s">
        <v>350</v>
      </c>
      <c r="E191" s="230">
        <v>0</v>
      </c>
      <c r="F191" s="424"/>
      <c r="G191" s="423"/>
      <c r="H191" s="424">
        <v>4000</v>
      </c>
      <c r="I191" s="423"/>
      <c r="J191" s="424">
        <f t="shared" si="8"/>
        <v>4000</v>
      </c>
      <c r="K191" s="423">
        <f t="shared" si="8"/>
        <v>0</v>
      </c>
      <c r="L191" s="442">
        <f t="shared" si="9"/>
        <v>4000</v>
      </c>
    </row>
    <row r="192" spans="1:12" ht="12.75" customHeight="1">
      <c r="A192" s="225" t="s">
        <v>342</v>
      </c>
      <c r="B192" s="226"/>
      <c r="C192" s="229" t="s">
        <v>343</v>
      </c>
      <c r="D192" s="229"/>
      <c r="E192" s="230">
        <v>17892</v>
      </c>
      <c r="F192" s="424">
        <v>-896</v>
      </c>
      <c r="G192" s="423"/>
      <c r="H192" s="424"/>
      <c r="I192" s="426"/>
      <c r="J192" s="424">
        <f t="shared" si="8"/>
        <v>-896</v>
      </c>
      <c r="K192" s="423">
        <f t="shared" si="8"/>
        <v>0</v>
      </c>
      <c r="L192" s="442">
        <f t="shared" si="9"/>
        <v>16996</v>
      </c>
    </row>
    <row r="193" spans="1:12" s="228" customFormat="1" ht="12.75" customHeight="1">
      <c r="A193" s="225"/>
      <c r="B193" s="226"/>
      <c r="C193" s="231" t="s">
        <v>137</v>
      </c>
      <c r="D193" s="231"/>
      <c r="E193" s="265">
        <f>SUM(E186:E192)</f>
        <v>699064</v>
      </c>
      <c r="F193" s="437">
        <f>SUM(F186:F192)</f>
        <v>-7021</v>
      </c>
      <c r="G193" s="437">
        <f>SUM(G186:G192)</f>
        <v>-41649</v>
      </c>
      <c r="H193" s="437">
        <f>SUM(H186:H192)</f>
        <v>4000</v>
      </c>
      <c r="I193" s="437">
        <f>SUM(I186:I192)</f>
        <v>5000</v>
      </c>
      <c r="J193" s="424">
        <f t="shared" si="8"/>
        <v>-3021</v>
      </c>
      <c r="K193" s="423">
        <f t="shared" si="8"/>
        <v>-36649</v>
      </c>
      <c r="L193" s="442">
        <f t="shared" si="9"/>
        <v>659394</v>
      </c>
    </row>
    <row r="194" spans="1:12" ht="12.75" customHeight="1">
      <c r="A194" s="225"/>
      <c r="B194" s="226"/>
      <c r="C194" s="229"/>
      <c r="D194" s="229"/>
      <c r="E194" s="234"/>
      <c r="F194" s="424"/>
      <c r="G194" s="423"/>
      <c r="H194" s="424"/>
      <c r="I194" s="426"/>
      <c r="J194" s="424">
        <f t="shared" si="8"/>
        <v>0</v>
      </c>
      <c r="K194" s="423">
        <f t="shared" si="8"/>
        <v>0</v>
      </c>
      <c r="L194" s="442">
        <f t="shared" si="9"/>
        <v>0</v>
      </c>
    </row>
    <row r="195" spans="1:12" s="228" customFormat="1" ht="18.75" customHeight="1" thickBot="1">
      <c r="A195" s="484" t="s">
        <v>344</v>
      </c>
      <c r="B195" s="485"/>
      <c r="C195" s="485"/>
      <c r="D195" s="238"/>
      <c r="E195" s="266">
        <f>E9+E18+E35+E57+E66+E79+E97+E108+E129+E153+E172+E183+E193</f>
        <v>28350262</v>
      </c>
      <c r="F195" s="438">
        <f>F9+F18+F35+F57+F66+F79+F97+F108+F129+F153+F172+F183+F193</f>
        <v>-431957</v>
      </c>
      <c r="G195" s="438">
        <f>G9+G18+G35+G57+G66+G79+G97+G108+G129+G153+G172+G183+G193</f>
        <v>-270154</v>
      </c>
      <c r="H195" s="438">
        <f>H9+H18+H35+H57+H66+H79+H97+H108+H129+H153+H172+H183+H193</f>
        <v>593884</v>
      </c>
      <c r="I195" s="438">
        <f>I9+I18+I35+I57+I66+I79+I97+I108+I129+I153+I172+I183+I193</f>
        <v>8203677</v>
      </c>
      <c r="J195" s="439">
        <f t="shared" si="8"/>
        <v>161927</v>
      </c>
      <c r="K195" s="439">
        <f t="shared" si="8"/>
        <v>7933523</v>
      </c>
      <c r="L195" s="444">
        <f t="shared" si="9"/>
        <v>36445712</v>
      </c>
    </row>
    <row r="196" spans="6:11" ht="12.75">
      <c r="F196" s="235"/>
      <c r="G196" s="235"/>
      <c r="H196" s="235"/>
      <c r="I196" s="235"/>
      <c r="J196" s="235"/>
      <c r="K196" s="235"/>
    </row>
    <row r="197" spans="3:11" ht="18" customHeight="1">
      <c r="C197" s="268" t="s">
        <v>365</v>
      </c>
      <c r="D197" s="231"/>
      <c r="E197" s="269"/>
      <c r="F197" s="489">
        <f>F195+G195</f>
        <v>-702111</v>
      </c>
      <c r="G197" s="489"/>
      <c r="H197" s="489">
        <f>H195+I195</f>
        <v>8797561</v>
      </c>
      <c r="I197" s="489"/>
      <c r="J197" s="489">
        <f>J195+K195</f>
        <v>8095450</v>
      </c>
      <c r="K197" s="489"/>
    </row>
    <row r="198" spans="1:11" ht="12.75" customHeight="1">
      <c r="A198" s="270"/>
      <c r="B198" s="219"/>
      <c r="F198" s="235"/>
      <c r="G198" s="235"/>
      <c r="H198" s="235"/>
      <c r="I198" s="235"/>
      <c r="J198" s="235"/>
      <c r="K198" s="235"/>
    </row>
    <row r="199" spans="1:11" ht="12.75">
      <c r="A199" s="270"/>
      <c r="B199" s="271"/>
      <c r="C199" s="219" t="s">
        <v>345</v>
      </c>
      <c r="F199" s="235"/>
      <c r="G199" s="235"/>
      <c r="H199" s="235"/>
      <c r="I199" s="235"/>
      <c r="J199" s="235"/>
      <c r="K199" s="235"/>
    </row>
    <row r="200" spans="1:11" ht="12.75">
      <c r="A200" s="270"/>
      <c r="B200" s="327"/>
      <c r="C200" s="219" t="s">
        <v>256</v>
      </c>
      <c r="D200" s="299"/>
      <c r="E200" s="249"/>
      <c r="F200" s="235"/>
      <c r="G200" s="235"/>
      <c r="H200" s="235"/>
      <c r="I200" s="235"/>
      <c r="J200" s="235"/>
      <c r="K200" s="235"/>
    </row>
    <row r="201" spans="1:11" ht="12.75">
      <c r="A201" s="270"/>
      <c r="E201" s="249"/>
      <c r="F201" s="235"/>
      <c r="G201" s="235"/>
      <c r="H201" s="235"/>
      <c r="I201" s="235"/>
      <c r="J201" s="235"/>
      <c r="K201" s="235"/>
    </row>
    <row r="202" spans="1:11" ht="12.75">
      <c r="A202" s="270"/>
      <c r="B202" s="219"/>
      <c r="E202" s="249"/>
      <c r="F202" s="235"/>
      <c r="G202" s="235"/>
      <c r="H202" s="235"/>
      <c r="I202" s="235"/>
      <c r="J202" s="235"/>
      <c r="K202" s="235"/>
    </row>
    <row r="203" spans="1:11" ht="12.75">
      <c r="A203" s="270"/>
      <c r="B203" s="219"/>
      <c r="E203" s="249"/>
      <c r="F203" s="235"/>
      <c r="G203" s="235"/>
      <c r="H203" s="235"/>
      <c r="I203" s="235"/>
      <c r="J203" s="235"/>
      <c r="K203" s="235"/>
    </row>
    <row r="204" spans="5:11" ht="12.75">
      <c r="E204" s="249"/>
      <c r="F204" s="235"/>
      <c r="G204" s="235"/>
      <c r="H204" s="235"/>
      <c r="I204" s="235"/>
      <c r="J204" s="235"/>
      <c r="K204" s="235"/>
    </row>
    <row r="205" spans="5:11" ht="12.75">
      <c r="E205" s="249"/>
      <c r="F205" s="235"/>
      <c r="G205" s="235"/>
      <c r="H205" s="235"/>
      <c r="I205" s="235"/>
      <c r="J205" s="235"/>
      <c r="K205" s="235"/>
    </row>
    <row r="206" spans="6:11" ht="12.75">
      <c r="F206" s="235"/>
      <c r="G206" s="235"/>
      <c r="H206" s="235"/>
      <c r="I206" s="235"/>
      <c r="J206" s="235"/>
      <c r="K206" s="235"/>
    </row>
    <row r="207" spans="6:11" ht="12.75">
      <c r="F207" s="235"/>
      <c r="G207" s="235"/>
      <c r="H207" s="235"/>
      <c r="I207" s="235"/>
      <c r="J207" s="235"/>
      <c r="K207" s="235"/>
    </row>
    <row r="208" spans="6:11" ht="12.75">
      <c r="F208" s="235"/>
      <c r="G208" s="235"/>
      <c r="H208" s="235"/>
      <c r="I208" s="235"/>
      <c r="J208" s="235"/>
      <c r="K208" s="235"/>
    </row>
    <row r="209" spans="6:11" ht="12.75">
      <c r="F209" s="235"/>
      <c r="G209" s="235"/>
      <c r="H209" s="235"/>
      <c r="I209" s="235"/>
      <c r="J209" s="235"/>
      <c r="K209" s="235"/>
    </row>
    <row r="210" spans="7:11" ht="12.75">
      <c r="G210" s="235"/>
      <c r="H210" s="235"/>
      <c r="I210" s="235"/>
      <c r="J210" s="235"/>
      <c r="K210" s="235"/>
    </row>
    <row r="211" spans="7:11" ht="12.75">
      <c r="G211" s="235"/>
      <c r="H211" s="235"/>
      <c r="I211" s="235"/>
      <c r="J211" s="235"/>
      <c r="K211" s="235"/>
    </row>
    <row r="212" spans="7:11" ht="12.75">
      <c r="G212" s="235"/>
      <c r="H212" s="235"/>
      <c r="I212" s="235"/>
      <c r="J212" s="235"/>
      <c r="K212" s="235"/>
    </row>
    <row r="213" spans="7:11" ht="12.75">
      <c r="G213" s="235"/>
      <c r="H213" s="235"/>
      <c r="I213" s="235"/>
      <c r="J213" s="235"/>
      <c r="K213" s="235"/>
    </row>
    <row r="214" spans="7:11" ht="12.75">
      <c r="G214" s="235"/>
      <c r="H214" s="235"/>
      <c r="I214" s="235"/>
      <c r="J214" s="235"/>
      <c r="K214" s="235"/>
    </row>
    <row r="215" spans="7:11" ht="12.75">
      <c r="G215" s="235"/>
      <c r="H215" s="235"/>
      <c r="I215" s="235"/>
      <c r="J215" s="235"/>
      <c r="K215" s="235"/>
    </row>
    <row r="216" spans="7:11" ht="12.75">
      <c r="G216" s="235"/>
      <c r="H216" s="235"/>
      <c r="I216" s="235"/>
      <c r="J216" s="235"/>
      <c r="K216" s="235"/>
    </row>
    <row r="217" spans="7:11" ht="12.75">
      <c r="G217" s="235"/>
      <c r="H217" s="235"/>
      <c r="I217" s="235"/>
      <c r="J217" s="235"/>
      <c r="K217" s="235"/>
    </row>
    <row r="218" spans="7:11" ht="12.75">
      <c r="G218" s="235"/>
      <c r="H218" s="235"/>
      <c r="I218" s="235"/>
      <c r="J218" s="235"/>
      <c r="K218" s="235"/>
    </row>
    <row r="219" spans="7:11" ht="12.75">
      <c r="G219" s="235"/>
      <c r="H219" s="235"/>
      <c r="I219" s="235"/>
      <c r="J219" s="235"/>
      <c r="K219" s="235"/>
    </row>
    <row r="220" spans="7:11" ht="12.75">
      <c r="G220" s="235"/>
      <c r="H220" s="235"/>
      <c r="I220" s="235"/>
      <c r="J220" s="235"/>
      <c r="K220" s="235"/>
    </row>
    <row r="221" spans="7:11" ht="12.75">
      <c r="G221" s="235"/>
      <c r="H221" s="235"/>
      <c r="I221" s="235"/>
      <c r="J221" s="235"/>
      <c r="K221" s="235"/>
    </row>
    <row r="222" spans="7:11" ht="12.75">
      <c r="G222" s="235"/>
      <c r="H222" s="235"/>
      <c r="I222" s="235"/>
      <c r="J222" s="235"/>
      <c r="K222" s="235"/>
    </row>
    <row r="223" spans="7:11" ht="12.75">
      <c r="G223" s="235"/>
      <c r="H223" s="235"/>
      <c r="I223" s="235"/>
      <c r="J223" s="235"/>
      <c r="K223" s="235"/>
    </row>
    <row r="224" spans="7:11" ht="12.75">
      <c r="G224" s="235"/>
      <c r="H224" s="235"/>
      <c r="I224" s="235"/>
      <c r="J224" s="235"/>
      <c r="K224" s="235"/>
    </row>
    <row r="225" spans="7:11" ht="12.75">
      <c r="G225" s="235"/>
      <c r="H225" s="235"/>
      <c r="I225" s="235"/>
      <c r="J225" s="235"/>
      <c r="K225" s="235"/>
    </row>
    <row r="226" spans="7:11" ht="12.75">
      <c r="G226" s="235"/>
      <c r="H226" s="235"/>
      <c r="I226" s="235"/>
      <c r="J226" s="235"/>
      <c r="K226" s="235"/>
    </row>
    <row r="227" spans="7:11" ht="12.75">
      <c r="G227" s="235"/>
      <c r="H227" s="235"/>
      <c r="I227" s="235"/>
      <c r="J227" s="235"/>
      <c r="K227" s="235"/>
    </row>
    <row r="228" spans="7:11" ht="12.75">
      <c r="G228" s="235"/>
      <c r="H228" s="235"/>
      <c r="I228" s="235"/>
      <c r="J228" s="235"/>
      <c r="K228" s="235"/>
    </row>
    <row r="229" spans="7:11" ht="12.75">
      <c r="G229" s="235"/>
      <c r="H229" s="235"/>
      <c r="I229" s="235"/>
      <c r="J229" s="235"/>
      <c r="K229" s="235"/>
    </row>
    <row r="230" spans="7:11" ht="12.75">
      <c r="G230" s="235"/>
      <c r="H230" s="235"/>
      <c r="I230" s="235"/>
      <c r="J230" s="235"/>
      <c r="K230" s="235"/>
    </row>
    <row r="231" spans="7:11" ht="12.75">
      <c r="G231" s="235"/>
      <c r="H231" s="235"/>
      <c r="I231" s="235"/>
      <c r="J231" s="235"/>
      <c r="K231" s="235"/>
    </row>
    <row r="232" spans="7:11" ht="12.75">
      <c r="G232" s="235"/>
      <c r="H232" s="235"/>
      <c r="I232" s="235"/>
      <c r="J232" s="235"/>
      <c r="K232" s="235"/>
    </row>
    <row r="233" spans="7:11" ht="12.75">
      <c r="G233" s="235"/>
      <c r="H233" s="235"/>
      <c r="I233" s="235"/>
      <c r="J233" s="235"/>
      <c r="K233" s="235"/>
    </row>
    <row r="234" spans="7:11" ht="12.75">
      <c r="G234" s="235"/>
      <c r="H234" s="235"/>
      <c r="I234" s="235"/>
      <c r="J234" s="235"/>
      <c r="K234" s="235"/>
    </row>
  </sheetData>
  <mergeCells count="34">
    <mergeCell ref="J3:K3"/>
    <mergeCell ref="C5:D5"/>
    <mergeCell ref="A10:B10"/>
    <mergeCell ref="F2:G2"/>
    <mergeCell ref="A3:B3"/>
    <mergeCell ref="F3:G3"/>
    <mergeCell ref="A19:B19"/>
    <mergeCell ref="A39:B39"/>
    <mergeCell ref="F39:G39"/>
    <mergeCell ref="H3:I3"/>
    <mergeCell ref="H39:I39"/>
    <mergeCell ref="J39:K39"/>
    <mergeCell ref="A58:B58"/>
    <mergeCell ref="A67:B67"/>
    <mergeCell ref="J81:K81"/>
    <mergeCell ref="H121:I121"/>
    <mergeCell ref="J121:K121"/>
    <mergeCell ref="A81:B81"/>
    <mergeCell ref="F81:G81"/>
    <mergeCell ref="H81:I81"/>
    <mergeCell ref="A98:B98"/>
    <mergeCell ref="A109:B109"/>
    <mergeCell ref="A121:B121"/>
    <mergeCell ref="F121:G121"/>
    <mergeCell ref="A184:B184"/>
    <mergeCell ref="A195:C195"/>
    <mergeCell ref="A154:B154"/>
    <mergeCell ref="A162:B162"/>
    <mergeCell ref="F197:G197"/>
    <mergeCell ref="H197:I197"/>
    <mergeCell ref="J197:K197"/>
    <mergeCell ref="H162:I162"/>
    <mergeCell ref="J162:K162"/>
    <mergeCell ref="F162:G162"/>
  </mergeCells>
  <printOptions/>
  <pageMargins left="0.3937007874015748" right="0.2755905511811024" top="0.4724409448818898" bottom="0.35433070866141736" header="0.2362204724409449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B36"/>
    </sheetView>
  </sheetViews>
  <sheetFormatPr defaultColWidth="9.140625" defaultRowHeight="12.75"/>
  <cols>
    <col min="1" max="1" width="35.8515625" style="0" customWidth="1"/>
    <col min="2" max="2" width="24.28125" style="0" customWidth="1"/>
  </cols>
  <sheetData>
    <row r="1" spans="1:2" ht="22.5" customHeight="1">
      <c r="A1" s="409" t="s">
        <v>428</v>
      </c>
      <c r="B1" s="410" t="s">
        <v>416</v>
      </c>
    </row>
    <row r="2" spans="1:2" ht="12.75">
      <c r="A2" s="229"/>
      <c r="B2" s="229"/>
    </row>
    <row r="3" spans="1:2" ht="12.75">
      <c r="A3" s="229" t="s">
        <v>438</v>
      </c>
      <c r="B3" s="229">
        <v>22340</v>
      </c>
    </row>
    <row r="4" spans="1:2" ht="12.75">
      <c r="A4" s="229" t="s">
        <v>417</v>
      </c>
      <c r="B4" s="229">
        <v>173272</v>
      </c>
    </row>
    <row r="5" spans="1:2" ht="12.75">
      <c r="A5" s="229" t="s">
        <v>417</v>
      </c>
      <c r="B5" s="229">
        <v>162586</v>
      </c>
    </row>
    <row r="6" spans="1:2" ht="12.75">
      <c r="A6" s="229" t="s">
        <v>417</v>
      </c>
      <c r="B6" s="229">
        <v>232357</v>
      </c>
    </row>
    <row r="7" spans="1:2" ht="12.75">
      <c r="A7" s="229" t="s">
        <v>417</v>
      </c>
      <c r="B7" s="229">
        <v>21576</v>
      </c>
    </row>
    <row r="8" spans="1:2" ht="12.75">
      <c r="A8" s="229" t="s">
        <v>418</v>
      </c>
      <c r="B8" s="408">
        <v>150000</v>
      </c>
    </row>
    <row r="9" spans="1:2" ht="12.75">
      <c r="A9" s="229" t="s">
        <v>419</v>
      </c>
      <c r="B9" s="229">
        <v>272190</v>
      </c>
    </row>
    <row r="10" spans="1:2" ht="12.75">
      <c r="A10" s="229" t="s">
        <v>420</v>
      </c>
      <c r="B10" s="229">
        <v>667198</v>
      </c>
    </row>
    <row r="11" spans="1:2" ht="12.75">
      <c r="A11" s="229" t="s">
        <v>421</v>
      </c>
      <c r="B11" s="408">
        <v>24894</v>
      </c>
    </row>
    <row r="12" spans="1:2" ht="12.75">
      <c r="A12" s="229" t="s">
        <v>422</v>
      </c>
      <c r="B12" s="408">
        <v>29000</v>
      </c>
    </row>
    <row r="13" spans="1:2" ht="12.75">
      <c r="A13" s="229" t="s">
        <v>407</v>
      </c>
      <c r="B13" s="408">
        <v>330000</v>
      </c>
    </row>
    <row r="14" spans="1:2" ht="12.75">
      <c r="A14" s="229" t="s">
        <v>423</v>
      </c>
      <c r="B14" s="408">
        <v>1000000</v>
      </c>
    </row>
    <row r="15" spans="1:2" ht="12.75">
      <c r="A15" s="229" t="s">
        <v>417</v>
      </c>
      <c r="B15" s="408">
        <v>166000</v>
      </c>
    </row>
    <row r="16" spans="1:2" ht="12.75">
      <c r="A16" s="229" t="s">
        <v>424</v>
      </c>
      <c r="B16" s="408">
        <v>27000</v>
      </c>
    </row>
    <row r="17" spans="1:2" ht="12.75">
      <c r="A17" s="229" t="s">
        <v>425</v>
      </c>
      <c r="B17" s="229">
        <v>201587</v>
      </c>
    </row>
    <row r="18" spans="1:2" ht="12.75">
      <c r="A18" s="229" t="s">
        <v>426</v>
      </c>
      <c r="B18" s="408">
        <v>12000</v>
      </c>
    </row>
    <row r="19" spans="1:2" ht="12.75">
      <c r="A19" s="229"/>
      <c r="B19" s="231">
        <f>SUM(B2:B18)</f>
        <v>3492000</v>
      </c>
    </row>
    <row r="22" spans="1:2" ht="12.75">
      <c r="A22" s="229"/>
      <c r="B22" s="229"/>
    </row>
    <row r="23" spans="1:2" ht="15">
      <c r="A23" s="411" t="s">
        <v>429</v>
      </c>
      <c r="B23" s="410" t="s">
        <v>430</v>
      </c>
    </row>
    <row r="24" spans="1:2" ht="12.75">
      <c r="A24" s="229"/>
      <c r="B24" s="229"/>
    </row>
    <row r="25" spans="1:2" ht="12.75">
      <c r="A25" s="229" t="s">
        <v>431</v>
      </c>
      <c r="B25" s="408">
        <v>24895</v>
      </c>
    </row>
    <row r="26" spans="1:2" ht="12.75">
      <c r="A26" s="229" t="s">
        <v>432</v>
      </c>
      <c r="B26" s="408">
        <v>330000</v>
      </c>
    </row>
    <row r="27" spans="1:2" ht="12.75">
      <c r="A27" s="229" t="s">
        <v>433</v>
      </c>
      <c r="B27" s="408">
        <v>7045</v>
      </c>
    </row>
    <row r="28" spans="1:2" ht="12.75">
      <c r="A28" s="229" t="s">
        <v>434</v>
      </c>
      <c r="B28" s="408">
        <v>70000</v>
      </c>
    </row>
    <row r="29" spans="1:2" ht="12.75">
      <c r="A29" s="229" t="s">
        <v>435</v>
      </c>
      <c r="B29" s="408">
        <v>43770</v>
      </c>
    </row>
    <row r="30" spans="1:2" ht="12.75">
      <c r="A30" s="229" t="s">
        <v>436</v>
      </c>
      <c r="B30" s="408">
        <v>67700</v>
      </c>
    </row>
    <row r="31" spans="1:2" ht="12.75">
      <c r="A31" s="229" t="s">
        <v>437</v>
      </c>
      <c r="B31" s="408">
        <v>70300</v>
      </c>
    </row>
    <row r="32" spans="1:2" ht="12.75">
      <c r="A32" s="229"/>
      <c r="B32" s="459">
        <f>SUM(B25:B31)</f>
        <v>613710</v>
      </c>
    </row>
    <row r="33" ht="12.75">
      <c r="G33" t="s">
        <v>446</v>
      </c>
    </row>
    <row r="34" spans="1:2" ht="12.75">
      <c r="A34" s="458" t="s">
        <v>442</v>
      </c>
      <c r="B34" s="229" t="s">
        <v>444</v>
      </c>
    </row>
    <row r="35" spans="1:2" ht="12.75">
      <c r="A35" s="264" t="s">
        <v>443</v>
      </c>
      <c r="B35" s="229" t="s">
        <v>445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29"/>
  <sheetViews>
    <sheetView workbookViewId="0" topLeftCell="A124">
      <selection activeCell="E23" sqref="E23"/>
    </sheetView>
  </sheetViews>
  <sheetFormatPr defaultColWidth="9.140625" defaultRowHeight="12.75"/>
  <cols>
    <col min="1" max="1" width="8.7109375" style="57" customWidth="1"/>
    <col min="2" max="2" width="37.7109375" style="8" customWidth="1"/>
    <col min="3" max="3" width="13.00390625" style="8" customWidth="1"/>
    <col min="4" max="4" width="15.00390625" style="211" customWidth="1"/>
    <col min="5" max="5" width="10.7109375" style="10" customWidth="1"/>
    <col min="6" max="16384" width="9.140625" style="2" customWidth="1"/>
  </cols>
  <sheetData>
    <row r="1" spans="1:6" ht="13.5" thickBot="1">
      <c r="A1" s="47"/>
      <c r="B1" s="7"/>
      <c r="C1" s="7"/>
      <c r="D1" s="177"/>
      <c r="E1" s="6"/>
      <c r="F1" s="1"/>
    </row>
    <row r="2" spans="1:6" ht="19.5" customHeight="1">
      <c r="A2" s="111" t="s">
        <v>0</v>
      </c>
      <c r="B2" s="467" t="s">
        <v>1</v>
      </c>
      <c r="C2" s="75" t="s">
        <v>2</v>
      </c>
      <c r="D2" s="463" t="s">
        <v>119</v>
      </c>
      <c r="E2" s="464"/>
      <c r="F2" s="1"/>
    </row>
    <row r="3" spans="1:6" ht="17.25" customHeight="1" thickBot="1">
      <c r="A3" s="113" t="s">
        <v>3</v>
      </c>
      <c r="B3" s="468"/>
      <c r="C3" s="76">
        <v>2009</v>
      </c>
      <c r="D3" s="178" t="s">
        <v>39</v>
      </c>
      <c r="E3" s="105" t="s">
        <v>40</v>
      </c>
      <c r="F3" s="1"/>
    </row>
    <row r="4" spans="1:6" ht="12.75">
      <c r="A4" s="29"/>
      <c r="B4" s="30"/>
      <c r="C4" s="112"/>
      <c r="D4" s="179"/>
      <c r="E4" s="116"/>
      <c r="F4" s="1"/>
    </row>
    <row r="5" spans="1:6" ht="12.75">
      <c r="A5" s="25">
        <v>111003</v>
      </c>
      <c r="B5" s="26" t="s">
        <v>62</v>
      </c>
      <c r="C5" s="27">
        <v>10854411</v>
      </c>
      <c r="D5" s="180">
        <v>3144462.8</v>
      </c>
      <c r="E5" s="175">
        <f>D5/C5*100</f>
        <v>28.969446614837047</v>
      </c>
      <c r="F5" s="1"/>
    </row>
    <row r="6" spans="1:6" ht="10.5" customHeight="1">
      <c r="A6" s="38"/>
      <c r="B6" s="39"/>
      <c r="C6" s="40"/>
      <c r="D6" s="181"/>
      <c r="E6" s="22"/>
      <c r="F6" s="1"/>
    </row>
    <row r="7" spans="1:6" s="9" customFormat="1" ht="15" customHeight="1" thickBot="1">
      <c r="A7" s="64"/>
      <c r="B7" s="118" t="s">
        <v>4</v>
      </c>
      <c r="C7" s="65">
        <f>SUM(C5:C5)</f>
        <v>10854411</v>
      </c>
      <c r="D7" s="182">
        <f>SUM(D5)</f>
        <v>3144462.8</v>
      </c>
      <c r="E7" s="176">
        <f>D7/C7*100</f>
        <v>28.969446614837047</v>
      </c>
      <c r="F7" s="10"/>
    </row>
    <row r="8" spans="1:6" ht="12.75">
      <c r="A8" s="29"/>
      <c r="B8" s="30"/>
      <c r="C8" s="31"/>
      <c r="D8" s="179"/>
      <c r="E8" s="11"/>
      <c r="F8" s="1"/>
    </row>
    <row r="9" spans="1:6" ht="12.75" customHeight="1">
      <c r="A9" s="24">
        <v>121001</v>
      </c>
      <c r="B9" s="8" t="s">
        <v>5</v>
      </c>
      <c r="C9" s="15">
        <v>111532</v>
      </c>
      <c r="D9" s="183">
        <v>2952.15</v>
      </c>
      <c r="E9" s="175">
        <f>D9/C9*100</f>
        <v>2.646908510561991</v>
      </c>
      <c r="F9" s="1"/>
    </row>
    <row r="10" spans="1:6" ht="12.75" customHeight="1">
      <c r="A10" s="24">
        <v>121002</v>
      </c>
      <c r="B10" s="8" t="s">
        <v>35</v>
      </c>
      <c r="C10" s="15">
        <v>1042289</v>
      </c>
      <c r="D10" s="184">
        <v>55640.07</v>
      </c>
      <c r="E10" s="175">
        <f>D10/C10*100</f>
        <v>5.3382574314801365</v>
      </c>
      <c r="F10" s="1"/>
    </row>
    <row r="11" spans="1:6" ht="12.75" customHeight="1">
      <c r="A11" s="33">
        <v>121003</v>
      </c>
      <c r="B11" s="34" t="s">
        <v>34</v>
      </c>
      <c r="C11" s="21">
        <v>116178</v>
      </c>
      <c r="D11" s="211">
        <v>436.05</v>
      </c>
      <c r="E11" s="175">
        <f>D11/C11*100</f>
        <v>0.3753292361720808</v>
      </c>
      <c r="F11" s="1"/>
    </row>
    <row r="12" spans="1:6" ht="10.5" customHeight="1">
      <c r="A12" s="33"/>
      <c r="B12" s="34"/>
      <c r="C12" s="21"/>
      <c r="D12" s="184"/>
      <c r="E12" s="22"/>
      <c r="F12" s="1"/>
    </row>
    <row r="13" spans="1:6" s="9" customFormat="1" ht="16.5" customHeight="1" thickBot="1">
      <c r="A13" s="67"/>
      <c r="B13" s="119" t="s">
        <v>6</v>
      </c>
      <c r="C13" s="18">
        <f>SUM(C9:C11)</f>
        <v>1269999</v>
      </c>
      <c r="D13" s="185">
        <f>SUM(D9:D10)</f>
        <v>58592.22</v>
      </c>
      <c r="E13" s="176">
        <f>D13/C13*100</f>
        <v>4.613564262649026</v>
      </c>
      <c r="F13" s="10"/>
    </row>
    <row r="14" spans="1:6" ht="10.5" customHeight="1">
      <c r="A14" s="29"/>
      <c r="B14" s="30"/>
      <c r="C14" s="31"/>
      <c r="D14" s="179"/>
      <c r="E14" s="11"/>
      <c r="F14" s="1"/>
    </row>
    <row r="15" spans="1:6" ht="12.75" customHeight="1">
      <c r="A15" s="24">
        <v>133001</v>
      </c>
      <c r="B15" s="8" t="s">
        <v>48</v>
      </c>
      <c r="C15" s="15">
        <v>36513</v>
      </c>
      <c r="D15" s="183">
        <v>37699.02</v>
      </c>
      <c r="E15" s="175">
        <f aca="true" t="shared" si="0" ref="E15:E21">D15/C15*100</f>
        <v>103.24821296524524</v>
      </c>
      <c r="F15" s="1"/>
    </row>
    <row r="16" spans="1:6" ht="12.75" customHeight="1">
      <c r="A16" s="24">
        <v>133004</v>
      </c>
      <c r="B16" s="8" t="s">
        <v>49</v>
      </c>
      <c r="C16" s="15">
        <v>830</v>
      </c>
      <c r="D16" s="183">
        <v>650</v>
      </c>
      <c r="E16" s="175">
        <f t="shared" si="0"/>
        <v>78.3132530120482</v>
      </c>
      <c r="F16" s="1"/>
    </row>
    <row r="17" spans="1:6" ht="12.75" customHeight="1">
      <c r="A17" s="24">
        <v>133006</v>
      </c>
      <c r="B17" s="8" t="s">
        <v>50</v>
      </c>
      <c r="C17" s="15">
        <v>8298</v>
      </c>
      <c r="D17" s="183">
        <v>2411.02</v>
      </c>
      <c r="E17" s="175">
        <f t="shared" si="0"/>
        <v>29.055435044589057</v>
      </c>
      <c r="F17" s="1"/>
    </row>
    <row r="18" spans="1:6" ht="12.75" customHeight="1">
      <c r="A18" s="24">
        <v>133012</v>
      </c>
      <c r="B18" s="8" t="s">
        <v>51</v>
      </c>
      <c r="C18" s="15">
        <v>154020</v>
      </c>
      <c r="D18" s="183">
        <v>8804.76</v>
      </c>
      <c r="E18" s="175">
        <f t="shared" si="0"/>
        <v>5.716634203350215</v>
      </c>
      <c r="F18" s="1"/>
    </row>
    <row r="19" spans="1:6" ht="12.75" customHeight="1">
      <c r="A19" s="24">
        <v>133013</v>
      </c>
      <c r="B19" s="8" t="s">
        <v>53</v>
      </c>
      <c r="C19" s="15">
        <v>776738</v>
      </c>
      <c r="D19" s="183">
        <v>130058.23</v>
      </c>
      <c r="E19" s="175">
        <f t="shared" si="0"/>
        <v>16.744156974423806</v>
      </c>
      <c r="F19" s="1"/>
    </row>
    <row r="20" spans="1:253" s="7" customFormat="1" ht="12.75" customHeight="1">
      <c r="A20" s="33">
        <v>1330131</v>
      </c>
      <c r="B20" s="34" t="s">
        <v>54</v>
      </c>
      <c r="C20" s="21">
        <v>232357</v>
      </c>
      <c r="D20" s="184">
        <v>52180.73</v>
      </c>
      <c r="E20" s="175">
        <f t="shared" si="0"/>
        <v>22.45713707785864</v>
      </c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6" ht="12.75" customHeight="1">
      <c r="A21" s="24">
        <v>139000</v>
      </c>
      <c r="B21" s="8" t="s">
        <v>79</v>
      </c>
      <c r="C21" s="15">
        <v>1660</v>
      </c>
      <c r="D21" s="183">
        <v>166.13</v>
      </c>
      <c r="E21" s="175">
        <f t="shared" si="0"/>
        <v>10.007831325301204</v>
      </c>
      <c r="F21" s="1"/>
    </row>
    <row r="22" spans="1:253" s="7" customFormat="1" ht="10.5" customHeight="1">
      <c r="A22" s="33"/>
      <c r="B22" s="34"/>
      <c r="C22" s="21"/>
      <c r="D22" s="184"/>
      <c r="E22" s="2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68" customFormat="1" ht="15" thickBot="1">
      <c r="A23" s="67"/>
      <c r="B23" s="119" t="s">
        <v>7</v>
      </c>
      <c r="C23" s="18">
        <f>SUM(C15:C21)</f>
        <v>1210416</v>
      </c>
      <c r="D23" s="186">
        <f>SUM(D15:D21)</f>
        <v>231969.89</v>
      </c>
      <c r="E23" s="175">
        <f>D23/C23*100</f>
        <v>19.16447651055505</v>
      </c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6" ht="12.75">
      <c r="A24" s="29"/>
      <c r="B24" s="30"/>
      <c r="C24" s="31"/>
      <c r="D24" s="179"/>
      <c r="E24" s="11"/>
      <c r="F24" s="1"/>
    </row>
    <row r="25" spans="1:6" ht="12.75">
      <c r="A25" s="25">
        <v>211003</v>
      </c>
      <c r="B25" s="26" t="s">
        <v>36</v>
      </c>
      <c r="C25" s="27">
        <v>66388</v>
      </c>
      <c r="D25" s="180">
        <v>0</v>
      </c>
      <c r="E25" s="175">
        <f aca="true" t="shared" si="1" ref="E25:E49">D25/C25*100</f>
        <v>0</v>
      </c>
      <c r="F25" s="1"/>
    </row>
    <row r="26" spans="1:6" ht="12.75">
      <c r="A26" s="25">
        <v>212002</v>
      </c>
      <c r="B26" s="26" t="s">
        <v>8</v>
      </c>
      <c r="C26" s="27">
        <v>796654</v>
      </c>
      <c r="D26" s="180">
        <v>64372.13</v>
      </c>
      <c r="E26" s="175">
        <f t="shared" si="1"/>
        <v>8.080312155590757</v>
      </c>
      <c r="F26" s="1"/>
    </row>
    <row r="27" spans="1:6" ht="12.75">
      <c r="A27" s="25">
        <v>212003</v>
      </c>
      <c r="B27" s="26" t="s">
        <v>46</v>
      </c>
      <c r="C27" s="27">
        <v>331939</v>
      </c>
      <c r="D27" s="180">
        <v>56236.18</v>
      </c>
      <c r="E27" s="175">
        <f t="shared" si="1"/>
        <v>16.941721219862686</v>
      </c>
      <c r="F27" s="1"/>
    </row>
    <row r="28" spans="1:6" ht="12.75">
      <c r="A28" s="25">
        <v>2120031</v>
      </c>
      <c r="B28" s="26" t="s">
        <v>9</v>
      </c>
      <c r="C28" s="27">
        <v>146053</v>
      </c>
      <c r="D28" s="180">
        <v>30914.89</v>
      </c>
      <c r="E28" s="175">
        <f t="shared" si="1"/>
        <v>21.166898317733974</v>
      </c>
      <c r="F28" s="1"/>
    </row>
    <row r="29" spans="1:6" ht="12.75">
      <c r="A29" s="25">
        <v>2120032</v>
      </c>
      <c r="B29" s="26" t="s">
        <v>38</v>
      </c>
      <c r="C29" s="27">
        <v>775078</v>
      </c>
      <c r="D29" s="180">
        <v>190898.26</v>
      </c>
      <c r="E29" s="175">
        <f t="shared" si="1"/>
        <v>24.629554702881517</v>
      </c>
      <c r="F29" s="1"/>
    </row>
    <row r="30" spans="1:6" ht="12.75">
      <c r="A30" s="25">
        <v>2120033</v>
      </c>
      <c r="B30" s="26" t="s">
        <v>84</v>
      </c>
      <c r="C30" s="27">
        <v>66388</v>
      </c>
      <c r="D30" s="180">
        <v>37961.82</v>
      </c>
      <c r="E30" s="175">
        <f t="shared" si="1"/>
        <v>57.1817497138037</v>
      </c>
      <c r="F30" s="1"/>
    </row>
    <row r="31" spans="1:6" ht="12.75">
      <c r="A31" s="25">
        <v>221004</v>
      </c>
      <c r="B31" s="26" t="s">
        <v>10</v>
      </c>
      <c r="C31" s="27">
        <v>199164</v>
      </c>
      <c r="D31" s="180">
        <v>37353.68</v>
      </c>
      <c r="E31" s="175">
        <f t="shared" si="1"/>
        <v>18.75523689020104</v>
      </c>
      <c r="F31" s="1"/>
    </row>
    <row r="32" spans="1:6" ht="12.75">
      <c r="A32" s="25">
        <v>222003</v>
      </c>
      <c r="B32" s="26" t="s">
        <v>100</v>
      </c>
      <c r="C32" s="27">
        <v>24895</v>
      </c>
      <c r="D32" s="180">
        <v>8457.6</v>
      </c>
      <c r="E32" s="175">
        <f t="shared" si="1"/>
        <v>33.97308696525407</v>
      </c>
      <c r="F32" s="1"/>
    </row>
    <row r="33" spans="1:6" ht="12.75">
      <c r="A33" s="25">
        <v>22300101</v>
      </c>
      <c r="B33" s="26" t="s">
        <v>28</v>
      </c>
      <c r="C33" s="27">
        <v>73027</v>
      </c>
      <c r="D33" s="180">
        <v>15403.58</v>
      </c>
      <c r="E33" s="175">
        <f t="shared" si="1"/>
        <v>21.092993002588084</v>
      </c>
      <c r="F33" s="1"/>
    </row>
    <row r="34" spans="1:6" ht="12.75">
      <c r="A34" s="25">
        <v>22300102</v>
      </c>
      <c r="B34" s="26" t="s">
        <v>29</v>
      </c>
      <c r="C34" s="27">
        <v>26555</v>
      </c>
      <c r="D34" s="180">
        <v>5457.17</v>
      </c>
      <c r="E34" s="175">
        <f t="shared" si="1"/>
        <v>20.550442477876107</v>
      </c>
      <c r="F34" s="1"/>
    </row>
    <row r="35" spans="1:6" ht="12.75">
      <c r="A35" s="25">
        <v>22300103</v>
      </c>
      <c r="B35" s="26" t="s">
        <v>30</v>
      </c>
      <c r="C35" s="27">
        <v>209122</v>
      </c>
      <c r="D35" s="180">
        <v>49043.98</v>
      </c>
      <c r="E35" s="175">
        <f t="shared" si="1"/>
        <v>23.45232926234447</v>
      </c>
      <c r="F35" s="1"/>
    </row>
    <row r="36" spans="1:6" ht="12.75">
      <c r="A36" s="25">
        <v>22300104</v>
      </c>
      <c r="B36" s="26" t="s">
        <v>31</v>
      </c>
      <c r="C36" s="27">
        <v>126137</v>
      </c>
      <c r="D36" s="180">
        <v>33061.61</v>
      </c>
      <c r="E36" s="175">
        <f t="shared" si="1"/>
        <v>26.210873891086678</v>
      </c>
      <c r="F36" s="1"/>
    </row>
    <row r="37" spans="1:6" ht="12.75">
      <c r="A37" s="25">
        <v>22300120</v>
      </c>
      <c r="B37" s="26" t="s">
        <v>65</v>
      </c>
      <c r="C37" s="27">
        <v>18589</v>
      </c>
      <c r="D37" s="180">
        <v>4568.24</v>
      </c>
      <c r="E37" s="175">
        <f t="shared" si="1"/>
        <v>24.5749636882027</v>
      </c>
      <c r="F37" s="1"/>
    </row>
    <row r="38" spans="1:6" ht="12.75">
      <c r="A38" s="25">
        <v>22300105</v>
      </c>
      <c r="B38" s="26" t="s">
        <v>42</v>
      </c>
      <c r="C38" s="27">
        <v>3319</v>
      </c>
      <c r="D38" s="180">
        <v>1050.66</v>
      </c>
      <c r="E38" s="175">
        <f t="shared" si="1"/>
        <v>31.655920457969273</v>
      </c>
      <c r="F38" s="1"/>
    </row>
    <row r="39" spans="1:6" ht="12.75">
      <c r="A39" s="42">
        <v>22300116</v>
      </c>
      <c r="B39" s="43" t="s">
        <v>11</v>
      </c>
      <c r="C39" s="44">
        <v>3318</v>
      </c>
      <c r="D39" s="187">
        <v>91.82</v>
      </c>
      <c r="E39" s="175">
        <f t="shared" si="1"/>
        <v>2.767329716696805</v>
      </c>
      <c r="F39" s="1"/>
    </row>
    <row r="40" spans="1:6" ht="12.75">
      <c r="A40" s="25">
        <v>22300117</v>
      </c>
      <c r="B40" s="26" t="s">
        <v>12</v>
      </c>
      <c r="C40" s="27">
        <v>23236</v>
      </c>
      <c r="D40" s="180">
        <v>7047.96</v>
      </c>
      <c r="E40" s="175">
        <f t="shared" si="1"/>
        <v>30.33207092442761</v>
      </c>
      <c r="F40" s="1"/>
    </row>
    <row r="41" spans="1:6" ht="12.75">
      <c r="A41" s="25">
        <v>22300119</v>
      </c>
      <c r="B41" s="26" t="s">
        <v>14</v>
      </c>
      <c r="C41" s="27">
        <v>6639</v>
      </c>
      <c r="D41" s="180">
        <v>1075.82</v>
      </c>
      <c r="E41" s="175">
        <f t="shared" si="1"/>
        <v>16.20454887784305</v>
      </c>
      <c r="F41" s="1"/>
    </row>
    <row r="42" spans="1:6" ht="12.75">
      <c r="A42" s="25">
        <v>223004</v>
      </c>
      <c r="B42" s="26" t="s">
        <v>13</v>
      </c>
      <c r="C42" s="27">
        <v>830</v>
      </c>
      <c r="D42" s="211">
        <v>74.2</v>
      </c>
      <c r="E42" s="175">
        <f>D41/C42*100</f>
        <v>129.6168674698795</v>
      </c>
      <c r="F42" s="1"/>
    </row>
    <row r="43" spans="1:6" ht="12.75">
      <c r="A43" s="25">
        <v>22300115</v>
      </c>
      <c r="B43" s="26" t="s">
        <v>15</v>
      </c>
      <c r="C43" s="27">
        <v>29875</v>
      </c>
      <c r="D43" s="180">
        <v>9092.44</v>
      </c>
      <c r="E43" s="175">
        <f t="shared" si="1"/>
        <v>30.434945606694562</v>
      </c>
      <c r="F43" s="1"/>
    </row>
    <row r="44" spans="1:6" ht="12.75">
      <c r="A44" s="25">
        <v>229005</v>
      </c>
      <c r="B44" s="26" t="s">
        <v>16</v>
      </c>
      <c r="C44" s="27">
        <v>8962</v>
      </c>
      <c r="D44" s="180">
        <v>4064.63</v>
      </c>
      <c r="E44" s="175">
        <f t="shared" si="1"/>
        <v>45.35405043517072</v>
      </c>
      <c r="F44" s="1"/>
    </row>
    <row r="45" spans="1:6" ht="12.75">
      <c r="A45" s="25">
        <v>292006</v>
      </c>
      <c r="B45" s="26" t="s">
        <v>17</v>
      </c>
      <c r="C45" s="27">
        <v>3319</v>
      </c>
      <c r="D45" s="180">
        <v>0</v>
      </c>
      <c r="E45" s="175">
        <f t="shared" si="1"/>
        <v>0</v>
      </c>
      <c r="F45" s="1"/>
    </row>
    <row r="46" spans="1:6" ht="12.75">
      <c r="A46" s="25">
        <v>292008</v>
      </c>
      <c r="B46" s="26" t="s">
        <v>18</v>
      </c>
      <c r="C46" s="27">
        <v>23236</v>
      </c>
      <c r="D46" s="180">
        <v>18723.24</v>
      </c>
      <c r="E46" s="175">
        <f t="shared" si="1"/>
        <v>80.57858495438114</v>
      </c>
      <c r="F46" s="1"/>
    </row>
    <row r="47" spans="1:6" ht="12.75">
      <c r="A47" s="25">
        <v>292012</v>
      </c>
      <c r="B47" s="26" t="s">
        <v>19</v>
      </c>
      <c r="C47" s="27">
        <v>16597</v>
      </c>
      <c r="D47" s="180">
        <v>9791.74</v>
      </c>
      <c r="E47" s="175">
        <f t="shared" si="1"/>
        <v>58.99704765921552</v>
      </c>
      <c r="F47" s="1"/>
    </row>
    <row r="48" spans="1:6" ht="12.75">
      <c r="A48" s="38">
        <v>223001</v>
      </c>
      <c r="B48" s="39" t="s">
        <v>20</v>
      </c>
      <c r="C48" s="40">
        <v>16597</v>
      </c>
      <c r="D48" s="181">
        <v>6658.37</v>
      </c>
      <c r="E48" s="175">
        <f t="shared" si="1"/>
        <v>40.117912875820934</v>
      </c>
      <c r="F48" s="1"/>
    </row>
    <row r="49" spans="1:6" ht="12.75">
      <c r="A49" s="38">
        <v>212001</v>
      </c>
      <c r="B49" s="39" t="s">
        <v>85</v>
      </c>
      <c r="C49" s="40">
        <v>1328</v>
      </c>
      <c r="D49" s="181">
        <v>3264.58</v>
      </c>
      <c r="E49" s="175">
        <f t="shared" si="1"/>
        <v>245.82680722891567</v>
      </c>
      <c r="F49" s="1"/>
    </row>
    <row r="50" spans="1:6" ht="12.75">
      <c r="A50" s="38">
        <v>292017</v>
      </c>
      <c r="B50" s="39" t="s">
        <v>120</v>
      </c>
      <c r="C50" s="40">
        <v>0</v>
      </c>
      <c r="D50" s="181">
        <v>2188.12</v>
      </c>
      <c r="E50" s="212">
        <v>0</v>
      </c>
      <c r="F50" s="1"/>
    </row>
    <row r="51" spans="1:6" ht="10.5" customHeight="1">
      <c r="A51" s="38"/>
      <c r="B51" s="39"/>
      <c r="C51" s="40"/>
      <c r="D51" s="181"/>
      <c r="E51" s="22"/>
      <c r="F51" s="1"/>
    </row>
    <row r="52" spans="1:6" s="9" customFormat="1" ht="15" thickBot="1">
      <c r="A52" s="69"/>
      <c r="B52" s="118" t="s">
        <v>21</v>
      </c>
      <c r="C52" s="65">
        <f>SUM(C25:C50)</f>
        <v>2997245</v>
      </c>
      <c r="D52" s="182">
        <f>SUM(D25:D50)</f>
        <v>596852.7199999997</v>
      </c>
      <c r="E52" s="176">
        <f>D52/C52*100</f>
        <v>19.91337778526613</v>
      </c>
      <c r="F52" s="10"/>
    </row>
    <row r="53" spans="1:6" ht="12.75">
      <c r="A53" s="42"/>
      <c r="B53" s="43"/>
      <c r="C53" s="44"/>
      <c r="D53" s="187"/>
      <c r="E53" s="11"/>
      <c r="F53" s="1"/>
    </row>
    <row r="54" spans="1:6" ht="12.75">
      <c r="A54" s="24">
        <v>231000</v>
      </c>
      <c r="B54" s="8" t="s">
        <v>115</v>
      </c>
      <c r="C54" s="15">
        <v>1659696</v>
      </c>
      <c r="D54" s="211">
        <v>0</v>
      </c>
      <c r="E54" s="175">
        <f>D54/C54*100</f>
        <v>0</v>
      </c>
      <c r="F54" s="1"/>
    </row>
    <row r="55" spans="1:6" s="107" customFormat="1" ht="12.75">
      <c r="A55" s="24">
        <v>233001</v>
      </c>
      <c r="B55" s="8" t="s">
        <v>27</v>
      </c>
      <c r="C55" s="15">
        <v>33194</v>
      </c>
      <c r="D55" s="183">
        <v>209910.7</v>
      </c>
      <c r="E55" s="175">
        <f>D55/C55*100</f>
        <v>632.3754292944509</v>
      </c>
      <c r="F55" s="106"/>
    </row>
    <row r="56" spans="1:6" ht="12.75">
      <c r="A56" s="24">
        <v>231000</v>
      </c>
      <c r="B56" s="8" t="s">
        <v>52</v>
      </c>
      <c r="C56" s="108">
        <v>9958</v>
      </c>
      <c r="D56" s="183">
        <v>34737.07</v>
      </c>
      <c r="E56" s="175">
        <f>D56/C56*100</f>
        <v>348.8358104036955</v>
      </c>
      <c r="F56" s="1"/>
    </row>
    <row r="57" spans="1:6" s="107" customFormat="1" ht="10.5" customHeight="1">
      <c r="A57" s="33"/>
      <c r="B57" s="34"/>
      <c r="C57" s="114"/>
      <c r="D57" s="184"/>
      <c r="E57" s="22"/>
      <c r="F57" s="106"/>
    </row>
    <row r="58" spans="1:6" s="84" customFormat="1" ht="15" thickBot="1">
      <c r="A58" s="67"/>
      <c r="B58" s="119" t="s">
        <v>32</v>
      </c>
      <c r="C58" s="18">
        <f>SUM(C54:C56)</f>
        <v>1702848</v>
      </c>
      <c r="D58" s="185">
        <f>SUM(D55:D56)</f>
        <v>244647.77000000002</v>
      </c>
      <c r="E58" s="176">
        <f>D58/C58*100</f>
        <v>14.366976383094677</v>
      </c>
      <c r="F58" s="83"/>
    </row>
    <row r="59" spans="1:6" s="127" customFormat="1" ht="14.25">
      <c r="A59" s="128"/>
      <c r="B59" s="129"/>
      <c r="C59" s="124"/>
      <c r="D59" s="188"/>
      <c r="E59" s="6"/>
      <c r="F59" s="126"/>
    </row>
    <row r="60" spans="1:6" s="127" customFormat="1" ht="14.25">
      <c r="A60" s="128"/>
      <c r="B60" s="129"/>
      <c r="C60" s="124"/>
      <c r="D60" s="188"/>
      <c r="E60" s="6"/>
      <c r="F60" s="126"/>
    </row>
    <row r="61" spans="1:6" s="127" customFormat="1" ht="14.25">
      <c r="A61" s="128"/>
      <c r="B61" s="129"/>
      <c r="C61" s="124"/>
      <c r="D61" s="188"/>
      <c r="E61" s="6"/>
      <c r="F61" s="126"/>
    </row>
    <row r="62" spans="1:6" s="127" customFormat="1" ht="15" thickBot="1">
      <c r="A62" s="128"/>
      <c r="B62" s="129"/>
      <c r="C62" s="124"/>
      <c r="D62" s="188"/>
      <c r="E62" s="6"/>
      <c r="F62" s="126"/>
    </row>
    <row r="63" spans="1:6" s="86" customFormat="1" ht="19.5" customHeight="1">
      <c r="A63" s="111" t="s">
        <v>0</v>
      </c>
      <c r="B63" s="467" t="s">
        <v>1</v>
      </c>
      <c r="C63" s="75" t="s">
        <v>2</v>
      </c>
      <c r="D63" s="463" t="s">
        <v>119</v>
      </c>
      <c r="E63" s="464"/>
      <c r="F63" s="85"/>
    </row>
    <row r="64" spans="1:6" ht="19.5" customHeight="1" thickBot="1">
      <c r="A64" s="113" t="s">
        <v>3</v>
      </c>
      <c r="B64" s="468"/>
      <c r="C64" s="76">
        <v>2009</v>
      </c>
      <c r="D64" s="178" t="s">
        <v>39</v>
      </c>
      <c r="E64" s="105" t="s">
        <v>40</v>
      </c>
      <c r="F64" s="1"/>
    </row>
    <row r="65" spans="1:6" ht="12.75" customHeight="1">
      <c r="A65" s="146"/>
      <c r="B65" s="147"/>
      <c r="C65" s="148"/>
      <c r="D65" s="189"/>
      <c r="E65" s="151"/>
      <c r="F65" s="1"/>
    </row>
    <row r="66" spans="1:6" ht="12.75">
      <c r="A66" s="24">
        <v>242</v>
      </c>
      <c r="B66" s="8" t="s">
        <v>23</v>
      </c>
      <c r="C66" s="15">
        <v>6639</v>
      </c>
      <c r="D66" s="183">
        <v>6377.28</v>
      </c>
      <c r="E66" s="175">
        <f>D66/C66*100</f>
        <v>96.05784003615003</v>
      </c>
      <c r="F66" s="1"/>
    </row>
    <row r="67" spans="1:6" ht="12.75">
      <c r="A67" s="24">
        <v>244</v>
      </c>
      <c r="B67" s="8" t="s">
        <v>24</v>
      </c>
      <c r="C67" s="15">
        <v>11618</v>
      </c>
      <c r="D67" s="183">
        <v>652.05</v>
      </c>
      <c r="E67" s="175">
        <f>D67/C67*100</f>
        <v>5.6124117748321565</v>
      </c>
      <c r="F67" s="1"/>
    </row>
    <row r="68" spans="1:253" s="7" customFormat="1" ht="12.75">
      <c r="A68" s="33"/>
      <c r="B68" s="34"/>
      <c r="C68" s="21"/>
      <c r="D68" s="184"/>
      <c r="E68" s="97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68" customFormat="1" ht="15" customHeight="1" thickBot="1">
      <c r="A69" s="67"/>
      <c r="B69" s="119" t="s">
        <v>25</v>
      </c>
      <c r="C69" s="18">
        <f>SUM(C66:C67)</f>
        <v>18257</v>
      </c>
      <c r="D69" s="185">
        <f>SUM(D66:D67)</f>
        <v>7029.33</v>
      </c>
      <c r="E69" s="176">
        <f>D69/C69*100</f>
        <v>38.5021087801939</v>
      </c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s="68" customFormat="1" ht="15" customHeight="1" thickBot="1">
      <c r="A70" s="152"/>
      <c r="B70" s="153"/>
      <c r="C70" s="154"/>
      <c r="D70" s="190"/>
      <c r="E70" s="115"/>
      <c r="F70" s="1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6" s="134" customFormat="1" ht="18.75" customHeight="1" thickBot="1">
      <c r="A71" s="135"/>
      <c r="B71" s="136" t="s">
        <v>26</v>
      </c>
      <c r="C71" s="137">
        <f>SUM(C7+C13+C23+C52+C58+C69)</f>
        <v>18053176</v>
      </c>
      <c r="D71" s="191">
        <f>SUM(D7+D13+D23+D52+D58+D69)</f>
        <v>4283554.73</v>
      </c>
      <c r="E71" s="396">
        <f>D71/C71*100</f>
        <v>23.7274301762748</v>
      </c>
      <c r="F71" s="141"/>
    </row>
    <row r="72" spans="1:6" ht="12" customHeight="1">
      <c r="A72" s="92"/>
      <c r="B72" s="93"/>
      <c r="C72" s="94"/>
      <c r="D72" s="179"/>
      <c r="E72" s="22"/>
      <c r="F72" s="1"/>
    </row>
    <row r="73" spans="1:6" ht="12.75">
      <c r="A73" s="24">
        <v>31200103</v>
      </c>
      <c r="B73" s="23" t="s">
        <v>63</v>
      </c>
      <c r="C73" s="15">
        <v>4702151</v>
      </c>
      <c r="D73" s="183">
        <v>1168971</v>
      </c>
      <c r="E73" s="175">
        <f aca="true" t="shared" si="2" ref="E73:E93">D73/C73*100</f>
        <v>24.860345828962107</v>
      </c>
      <c r="F73" s="1"/>
    </row>
    <row r="74" spans="1:6" ht="12.75">
      <c r="A74" s="24">
        <v>31200103</v>
      </c>
      <c r="B74" s="23" t="s">
        <v>64</v>
      </c>
      <c r="C74" s="15">
        <v>222499</v>
      </c>
      <c r="D74" s="183">
        <v>76900.6</v>
      </c>
      <c r="E74" s="175">
        <f t="shared" si="2"/>
        <v>34.562222751562935</v>
      </c>
      <c r="F74" s="1"/>
    </row>
    <row r="75" spans="1:6" ht="12.75">
      <c r="A75" s="24">
        <v>31200102</v>
      </c>
      <c r="B75" s="23" t="s">
        <v>56</v>
      </c>
      <c r="C75" s="15">
        <v>1228175</v>
      </c>
      <c r="D75" s="183">
        <v>1263627</v>
      </c>
      <c r="E75" s="175">
        <f t="shared" si="2"/>
        <v>102.88655932582897</v>
      </c>
      <c r="F75" s="1"/>
    </row>
    <row r="76" spans="1:6" ht="12.75">
      <c r="A76" s="24">
        <v>31200101</v>
      </c>
      <c r="B76" s="23" t="s">
        <v>55</v>
      </c>
      <c r="C76" s="15">
        <v>28281</v>
      </c>
      <c r="D76" s="183">
        <v>6925.1</v>
      </c>
      <c r="E76" s="175">
        <f t="shared" si="2"/>
        <v>24.486757893992433</v>
      </c>
      <c r="F76" s="1"/>
    </row>
    <row r="77" spans="1:6" ht="12.75">
      <c r="A77" s="24">
        <v>31200105</v>
      </c>
      <c r="B77" s="23" t="s">
        <v>57</v>
      </c>
      <c r="C77" s="15">
        <v>34090</v>
      </c>
      <c r="D77" s="183">
        <v>8320.89</v>
      </c>
      <c r="E77" s="175">
        <f t="shared" si="2"/>
        <v>24.40859489586389</v>
      </c>
      <c r="F77" s="1"/>
    </row>
    <row r="78" spans="1:6" ht="12.75">
      <c r="A78" s="24">
        <v>31200105</v>
      </c>
      <c r="B78" s="23" t="s">
        <v>105</v>
      </c>
      <c r="C78" s="15">
        <v>0</v>
      </c>
      <c r="D78" s="183">
        <v>0</v>
      </c>
      <c r="E78" s="175">
        <v>0</v>
      </c>
      <c r="F78" s="1"/>
    </row>
    <row r="79" spans="1:6" ht="12.75">
      <c r="A79" s="24">
        <v>31200106</v>
      </c>
      <c r="B79" s="23" t="s">
        <v>58</v>
      </c>
      <c r="C79" s="15">
        <v>18655</v>
      </c>
      <c r="D79" s="183">
        <v>4815.4</v>
      </c>
      <c r="E79" s="175">
        <f t="shared" si="2"/>
        <v>25.812918788528545</v>
      </c>
      <c r="F79" s="1"/>
    </row>
    <row r="80" spans="1:6" ht="12.75">
      <c r="A80" s="24">
        <v>31200107</v>
      </c>
      <c r="B80" s="2" t="s">
        <v>59</v>
      </c>
      <c r="C80" s="15">
        <v>34854</v>
      </c>
      <c r="D80" s="183">
        <v>8945</v>
      </c>
      <c r="E80" s="175">
        <f t="shared" si="2"/>
        <v>25.66419923107821</v>
      </c>
      <c r="F80" s="1"/>
    </row>
    <row r="81" spans="1:6" ht="12.75">
      <c r="A81" s="33">
        <v>31200116</v>
      </c>
      <c r="B81" s="50" t="s">
        <v>86</v>
      </c>
      <c r="C81" s="21">
        <v>5112</v>
      </c>
      <c r="D81" s="184">
        <v>0</v>
      </c>
      <c r="E81" s="175">
        <f t="shared" si="2"/>
        <v>0</v>
      </c>
      <c r="F81" s="7"/>
    </row>
    <row r="82" spans="1:6" ht="12.75">
      <c r="A82" s="33">
        <v>31200117</v>
      </c>
      <c r="B82" s="8" t="s">
        <v>101</v>
      </c>
      <c r="C82" s="21">
        <v>12780</v>
      </c>
      <c r="D82" s="184">
        <v>3156.2</v>
      </c>
      <c r="E82" s="175">
        <f t="shared" si="2"/>
        <v>24.69640062597809</v>
      </c>
      <c r="F82" s="7"/>
    </row>
    <row r="83" spans="1:6" ht="12.75">
      <c r="A83" s="33">
        <v>31200112</v>
      </c>
      <c r="B83" s="7" t="s">
        <v>87</v>
      </c>
      <c r="C83" s="21">
        <v>14273</v>
      </c>
      <c r="D83" s="184">
        <v>2494.18</v>
      </c>
      <c r="E83" s="175">
        <f t="shared" si="2"/>
        <v>17.474812583199046</v>
      </c>
      <c r="F83" s="7"/>
    </row>
    <row r="84" spans="1:6" ht="12.75">
      <c r="A84" s="33">
        <v>31200113</v>
      </c>
      <c r="B84" s="122" t="s">
        <v>88</v>
      </c>
      <c r="C84" s="21">
        <v>58089</v>
      </c>
      <c r="D84" s="184">
        <v>23563.32</v>
      </c>
      <c r="E84" s="175">
        <f t="shared" si="2"/>
        <v>40.56416877549967</v>
      </c>
      <c r="F84" s="7"/>
    </row>
    <row r="85" spans="1:6" ht="12.75">
      <c r="A85" s="33">
        <v>31200115</v>
      </c>
      <c r="B85" s="122" t="s">
        <v>89</v>
      </c>
      <c r="C85" s="21">
        <v>23236</v>
      </c>
      <c r="D85" s="184">
        <v>0</v>
      </c>
      <c r="E85" s="175">
        <f t="shared" si="2"/>
        <v>0</v>
      </c>
      <c r="F85" s="7"/>
    </row>
    <row r="86" spans="1:6" ht="12.75">
      <c r="A86" s="33">
        <v>31200114</v>
      </c>
      <c r="B86" s="123" t="s">
        <v>90</v>
      </c>
      <c r="C86" s="21">
        <v>13278</v>
      </c>
      <c r="D86" s="184">
        <v>6391</v>
      </c>
      <c r="E86" s="175">
        <f t="shared" si="2"/>
        <v>48.13224883265552</v>
      </c>
      <c r="F86" s="7"/>
    </row>
    <row r="87" spans="1:6" ht="12.75">
      <c r="A87" s="33">
        <v>31200110</v>
      </c>
      <c r="B87" s="8" t="s">
        <v>91</v>
      </c>
      <c r="C87" s="21">
        <v>54770</v>
      </c>
      <c r="D87" s="184">
        <v>0</v>
      </c>
      <c r="E87" s="175">
        <f t="shared" si="2"/>
        <v>0</v>
      </c>
      <c r="F87" s="7"/>
    </row>
    <row r="88" spans="1:6" ht="12.75">
      <c r="A88" s="33">
        <v>31200108</v>
      </c>
      <c r="B88" s="8" t="s">
        <v>92</v>
      </c>
      <c r="C88" s="21">
        <v>24563</v>
      </c>
      <c r="D88" s="184">
        <v>2727.14</v>
      </c>
      <c r="E88" s="175">
        <f t="shared" si="2"/>
        <v>11.102634043072914</v>
      </c>
      <c r="F88" s="7"/>
    </row>
    <row r="89" spans="1:6" ht="12.75">
      <c r="A89" s="33">
        <v>31200124</v>
      </c>
      <c r="B89" s="8" t="s">
        <v>93</v>
      </c>
      <c r="C89" s="21">
        <v>996</v>
      </c>
      <c r="D89" s="184">
        <v>0</v>
      </c>
      <c r="E89" s="175">
        <f t="shared" si="2"/>
        <v>0</v>
      </c>
      <c r="F89" s="7"/>
    </row>
    <row r="90" spans="1:6" ht="12.75">
      <c r="A90" s="33">
        <v>31200125</v>
      </c>
      <c r="B90" s="50" t="s">
        <v>110</v>
      </c>
      <c r="C90" s="21">
        <v>8298</v>
      </c>
      <c r="D90" s="184">
        <v>3870.08</v>
      </c>
      <c r="E90" s="175">
        <f t="shared" si="2"/>
        <v>46.63870812243914</v>
      </c>
      <c r="F90" s="7"/>
    </row>
    <row r="91" spans="1:6" ht="12.75">
      <c r="A91" s="33"/>
      <c r="B91" s="50" t="s">
        <v>397</v>
      </c>
      <c r="C91" s="21">
        <v>0</v>
      </c>
      <c r="D91" s="184">
        <v>4076.92</v>
      </c>
      <c r="E91" s="175">
        <v>0</v>
      </c>
      <c r="F91" s="7"/>
    </row>
    <row r="92" spans="1:6" ht="12.75">
      <c r="A92" s="33"/>
      <c r="B92" s="50" t="s">
        <v>398</v>
      </c>
      <c r="C92" s="21">
        <v>0</v>
      </c>
      <c r="D92" s="184">
        <v>18000</v>
      </c>
      <c r="E92" s="175">
        <v>0</v>
      </c>
      <c r="F92" s="7"/>
    </row>
    <row r="93" spans="1:6" ht="12.75">
      <c r="A93" s="33">
        <v>311000</v>
      </c>
      <c r="B93" s="50" t="s">
        <v>94</v>
      </c>
      <c r="C93" s="21">
        <v>1660</v>
      </c>
      <c r="D93" s="184">
        <v>2828.45</v>
      </c>
      <c r="E93" s="175">
        <f t="shared" si="2"/>
        <v>170.38855421686745</v>
      </c>
      <c r="F93" s="7"/>
    </row>
    <row r="94" spans="1:6" ht="12.75">
      <c r="A94" s="33"/>
      <c r="B94" s="50"/>
      <c r="C94" s="21"/>
      <c r="D94" s="184"/>
      <c r="E94" s="73"/>
      <c r="F94" s="7"/>
    </row>
    <row r="95" spans="1:6" s="9" customFormat="1" ht="15" customHeight="1" thickBot="1">
      <c r="A95" s="67"/>
      <c r="B95" s="120" t="s">
        <v>60</v>
      </c>
      <c r="C95" s="18">
        <f>SUM(C73:C93)</f>
        <v>6485760</v>
      </c>
      <c r="D95" s="186">
        <f>SUM(D73:D94)</f>
        <v>2605612.2800000007</v>
      </c>
      <c r="E95" s="176">
        <f>D95/C95*100</f>
        <v>40.174355511150594</v>
      </c>
      <c r="F95" s="98"/>
    </row>
    <row r="96" spans="1:6" s="9" customFormat="1" ht="12" customHeight="1">
      <c r="A96" s="80"/>
      <c r="B96" s="102"/>
      <c r="C96" s="74"/>
      <c r="D96" s="192"/>
      <c r="E96" s="22"/>
      <c r="F96" s="125"/>
    </row>
    <row r="97" spans="1:6" ht="12.75" customHeight="1">
      <c r="A97" s="33">
        <v>322001</v>
      </c>
      <c r="B97" s="50" t="s">
        <v>395</v>
      </c>
      <c r="C97" s="21">
        <v>179247</v>
      </c>
      <c r="D97" s="184">
        <v>132477.79</v>
      </c>
      <c r="E97" s="175">
        <f>D97/C97*100</f>
        <v>73.90795382907385</v>
      </c>
      <c r="F97" s="1"/>
    </row>
    <row r="98" spans="1:6" ht="12.75" customHeight="1">
      <c r="A98" s="33">
        <v>322001</v>
      </c>
      <c r="B98" s="50" t="s">
        <v>396</v>
      </c>
      <c r="C98" s="21">
        <v>45675</v>
      </c>
      <c r="D98" s="184">
        <v>16783.14</v>
      </c>
      <c r="E98" s="175">
        <f>D98/C98*100</f>
        <v>36.744696223316915</v>
      </c>
      <c r="F98" s="1"/>
    </row>
    <row r="99" spans="1:6" ht="12.75" customHeight="1">
      <c r="A99" s="33">
        <v>322001</v>
      </c>
      <c r="B99" s="8" t="s">
        <v>399</v>
      </c>
      <c r="C99" s="21">
        <v>1497876</v>
      </c>
      <c r="D99" s="184">
        <v>0</v>
      </c>
      <c r="E99" s="175">
        <v>0</v>
      </c>
      <c r="F99" s="1"/>
    </row>
    <row r="100" spans="1:6" ht="12.75" customHeight="1">
      <c r="A100" s="33">
        <v>322001</v>
      </c>
      <c r="B100" s="8" t="s">
        <v>112</v>
      </c>
      <c r="C100" s="21">
        <v>0</v>
      </c>
      <c r="D100" s="184">
        <v>0</v>
      </c>
      <c r="E100" s="175">
        <v>0</v>
      </c>
      <c r="F100" s="1"/>
    </row>
    <row r="101" spans="1:6" ht="12.75" customHeight="1">
      <c r="A101" s="33">
        <v>322001</v>
      </c>
      <c r="B101" s="8" t="s">
        <v>113</v>
      </c>
      <c r="C101" s="21">
        <v>0</v>
      </c>
      <c r="D101" s="184">
        <v>0</v>
      </c>
      <c r="E101" s="175">
        <v>0</v>
      </c>
      <c r="F101" s="1"/>
    </row>
    <row r="102" spans="1:6" ht="12.75" customHeight="1">
      <c r="A102" s="33">
        <v>322001</v>
      </c>
      <c r="B102" s="8" t="s">
        <v>104</v>
      </c>
      <c r="C102" s="21">
        <v>0</v>
      </c>
      <c r="D102" s="184">
        <v>0</v>
      </c>
      <c r="E102" s="175">
        <v>0</v>
      </c>
      <c r="F102" s="1"/>
    </row>
    <row r="103" spans="1:6" ht="12.75" customHeight="1">
      <c r="A103" s="33">
        <v>311000</v>
      </c>
      <c r="B103" s="23" t="s">
        <v>106</v>
      </c>
      <c r="C103" s="21">
        <v>0</v>
      </c>
      <c r="D103" s="184">
        <v>0</v>
      </c>
      <c r="E103" s="175">
        <v>0</v>
      </c>
      <c r="F103" s="1"/>
    </row>
    <row r="104" spans="1:6" ht="12.75" customHeight="1">
      <c r="A104" s="33">
        <v>322001</v>
      </c>
      <c r="B104" s="50" t="s">
        <v>107</v>
      </c>
      <c r="C104" s="21">
        <v>0</v>
      </c>
      <c r="D104" s="184">
        <v>0</v>
      </c>
      <c r="E104" s="175">
        <v>0</v>
      </c>
      <c r="F104" s="1"/>
    </row>
    <row r="105" spans="1:6" ht="12.75" customHeight="1">
      <c r="A105" s="33">
        <v>311000</v>
      </c>
      <c r="B105" s="8" t="s">
        <v>108</v>
      </c>
      <c r="C105" s="21">
        <v>0</v>
      </c>
      <c r="D105" s="184">
        <v>0</v>
      </c>
      <c r="E105" s="175">
        <v>0</v>
      </c>
      <c r="F105" s="1"/>
    </row>
    <row r="106" spans="1:6" ht="12.75" customHeight="1">
      <c r="A106" s="33">
        <v>322001</v>
      </c>
      <c r="B106" s="50" t="s">
        <v>109</v>
      </c>
      <c r="C106" s="21">
        <v>0</v>
      </c>
      <c r="D106" s="184">
        <v>0</v>
      </c>
      <c r="E106" s="175">
        <v>0</v>
      </c>
      <c r="F106" s="1"/>
    </row>
    <row r="107" spans="1:6" ht="12.75" customHeight="1">
      <c r="A107" s="33">
        <v>322001</v>
      </c>
      <c r="B107" s="50" t="s">
        <v>118</v>
      </c>
      <c r="C107" s="21">
        <v>0</v>
      </c>
      <c r="D107" s="184">
        <v>0</v>
      </c>
      <c r="E107" s="175">
        <v>0</v>
      </c>
      <c r="F107" s="1"/>
    </row>
    <row r="108" spans="1:6" ht="12.75" customHeight="1">
      <c r="A108" s="33"/>
      <c r="B108" s="50"/>
      <c r="C108" s="21"/>
      <c r="D108" s="184"/>
      <c r="E108" s="97"/>
      <c r="F108" s="1"/>
    </row>
    <row r="109" spans="1:6" s="9" customFormat="1" ht="15" customHeight="1" thickBot="1">
      <c r="A109" s="67"/>
      <c r="B109" s="120" t="s">
        <v>61</v>
      </c>
      <c r="C109" s="18">
        <f>SUM(C97:C107)</f>
        <v>1722798</v>
      </c>
      <c r="D109" s="185">
        <f>SUM(D97:D107)</f>
        <v>149260.93</v>
      </c>
      <c r="E109" s="176">
        <f>D109/C109*100</f>
        <v>8.663867150995067</v>
      </c>
      <c r="F109" s="10"/>
    </row>
    <row r="110" spans="1:6" ht="12" customHeight="1">
      <c r="A110" s="48"/>
      <c r="B110" s="49"/>
      <c r="C110" s="51"/>
      <c r="D110" s="193"/>
      <c r="E110" s="97"/>
      <c r="F110" s="1"/>
    </row>
    <row r="111" spans="1:6" s="162" customFormat="1" ht="21.75" customHeight="1" thickBot="1">
      <c r="A111" s="471" t="s">
        <v>47</v>
      </c>
      <c r="B111" s="472"/>
      <c r="C111" s="160">
        <f>C71+C95+C109</f>
        <v>26261734</v>
      </c>
      <c r="D111" s="194">
        <f>D71+D95+D109</f>
        <v>7038427.940000001</v>
      </c>
      <c r="E111" s="176">
        <f>D111/C111*100</f>
        <v>26.801078481717926</v>
      </c>
      <c r="F111" s="161"/>
    </row>
    <row r="112" spans="1:7" s="9" customFormat="1" ht="15" customHeight="1">
      <c r="A112" s="159"/>
      <c r="B112" s="159"/>
      <c r="C112" s="157"/>
      <c r="D112" s="195"/>
      <c r="E112" s="157"/>
      <c r="F112" s="6"/>
      <c r="G112" s="10"/>
    </row>
    <row r="113" spans="1:7" s="9" customFormat="1" ht="15" customHeight="1">
      <c r="A113" s="159"/>
      <c r="B113" s="159"/>
      <c r="C113" s="157"/>
      <c r="D113" s="195"/>
      <c r="E113" s="157"/>
      <c r="F113" s="6"/>
      <c r="G113" s="10"/>
    </row>
    <row r="114" spans="1:7" s="9" customFormat="1" ht="15" customHeight="1">
      <c r="A114" s="159"/>
      <c r="B114" s="159"/>
      <c r="C114" s="157"/>
      <c r="D114" s="195"/>
      <c r="E114" s="157"/>
      <c r="F114" s="6"/>
      <c r="G114" s="10"/>
    </row>
    <row r="115" spans="1:7" s="9" customFormat="1" ht="15" customHeight="1">
      <c r="A115" s="159"/>
      <c r="B115" s="159"/>
      <c r="C115" s="157"/>
      <c r="D115" s="195"/>
      <c r="E115" s="157"/>
      <c r="F115" s="6"/>
      <c r="G115" s="10"/>
    </row>
    <row r="116" spans="1:7" s="9" customFormat="1" ht="15" customHeight="1">
      <c r="A116" s="159"/>
      <c r="B116" s="159"/>
      <c r="C116" s="157"/>
      <c r="D116" s="195"/>
      <c r="E116" s="157"/>
      <c r="F116" s="6"/>
      <c r="G116" s="10"/>
    </row>
    <row r="117" spans="1:7" s="9" customFormat="1" ht="15" customHeight="1">
      <c r="A117" s="159"/>
      <c r="B117" s="159"/>
      <c r="C117" s="157"/>
      <c r="D117" s="195"/>
      <c r="E117" s="157"/>
      <c r="F117" s="6"/>
      <c r="G117" s="10"/>
    </row>
    <row r="118" spans="1:7" s="9" customFormat="1" ht="15" customHeight="1">
      <c r="A118" s="159"/>
      <c r="B118" s="159"/>
      <c r="C118" s="157"/>
      <c r="D118" s="195"/>
      <c r="E118" s="157"/>
      <c r="F118" s="6"/>
      <c r="G118" s="10"/>
    </row>
    <row r="119" spans="1:7" s="9" customFormat="1" ht="15" customHeight="1" thickBot="1">
      <c r="A119" s="159"/>
      <c r="B119" s="159"/>
      <c r="C119" s="157"/>
      <c r="D119" s="195"/>
      <c r="E119" s="157"/>
      <c r="F119" s="6"/>
      <c r="G119" s="10"/>
    </row>
    <row r="120" spans="1:7" s="9" customFormat="1" ht="19.5" customHeight="1">
      <c r="A120" s="111" t="s">
        <v>0</v>
      </c>
      <c r="B120" s="467" t="s">
        <v>1</v>
      </c>
      <c r="C120" s="75" t="s">
        <v>2</v>
      </c>
      <c r="D120" s="463" t="s">
        <v>119</v>
      </c>
      <c r="E120" s="464"/>
      <c r="F120" s="6"/>
      <c r="G120" s="10"/>
    </row>
    <row r="121" spans="1:7" s="9" customFormat="1" ht="18" customHeight="1" thickBot="1">
      <c r="A121" s="113" t="s">
        <v>3</v>
      </c>
      <c r="B121" s="468"/>
      <c r="C121" s="76">
        <v>2009</v>
      </c>
      <c r="D121" s="178" t="s">
        <v>39</v>
      </c>
      <c r="E121" s="105" t="s">
        <v>40</v>
      </c>
      <c r="F121" s="6"/>
      <c r="G121" s="10"/>
    </row>
    <row r="122" spans="1:6" s="9" customFormat="1" ht="12" customHeight="1">
      <c r="A122" s="101"/>
      <c r="B122" s="14"/>
      <c r="C122" s="22"/>
      <c r="D122" s="196"/>
      <c r="E122" s="22"/>
      <c r="F122" s="158"/>
    </row>
    <row r="123" spans="1:6" ht="12.75">
      <c r="A123" s="24"/>
      <c r="B123" s="23" t="s">
        <v>66</v>
      </c>
      <c r="C123" s="15">
        <v>51119</v>
      </c>
      <c r="D123" s="183">
        <v>16068.15</v>
      </c>
      <c r="E123" s="175">
        <f>D123/C123*100</f>
        <v>31.432833193137583</v>
      </c>
      <c r="F123" s="1"/>
    </row>
    <row r="124" spans="1:6" ht="12.75">
      <c r="A124" s="33"/>
      <c r="B124" s="50" t="s">
        <v>67</v>
      </c>
      <c r="C124" s="21">
        <v>293965</v>
      </c>
      <c r="D124" s="183">
        <v>96148.13</v>
      </c>
      <c r="E124" s="175">
        <f>D124/C124*100</f>
        <v>32.70733930910142</v>
      </c>
      <c r="F124" s="1"/>
    </row>
    <row r="125" spans="1:6" ht="12.75" customHeight="1">
      <c r="A125" s="33"/>
      <c r="B125" s="50" t="s">
        <v>37</v>
      </c>
      <c r="C125" s="21">
        <v>572429</v>
      </c>
      <c r="D125" s="183">
        <v>149962.76</v>
      </c>
      <c r="E125" s="175">
        <f>D125/C125*100</f>
        <v>26.197617521124894</v>
      </c>
      <c r="F125" s="1"/>
    </row>
    <row r="126" spans="1:6" ht="12.75" customHeight="1">
      <c r="A126" s="33"/>
      <c r="B126" s="50"/>
      <c r="C126" s="21"/>
      <c r="D126" s="184"/>
      <c r="E126" s="97"/>
      <c r="F126" s="1"/>
    </row>
    <row r="127" spans="1:6" s="9" customFormat="1" ht="15.75" customHeight="1" thickBot="1">
      <c r="A127" s="67"/>
      <c r="B127" s="120" t="s">
        <v>80</v>
      </c>
      <c r="C127" s="95">
        <f>SUM(C123:C125)</f>
        <v>917513</v>
      </c>
      <c r="D127" s="185">
        <f>SUM(D123:D125)</f>
        <v>262179.04000000004</v>
      </c>
      <c r="E127" s="176">
        <f>D127/C127*100</f>
        <v>28.574967330163176</v>
      </c>
      <c r="F127" s="10"/>
    </row>
    <row r="128" spans="1:6" ht="12" customHeight="1">
      <c r="A128" s="62"/>
      <c r="B128" s="49"/>
      <c r="C128" s="71"/>
      <c r="D128" s="193"/>
      <c r="E128" s="97"/>
      <c r="F128" s="1"/>
    </row>
    <row r="129" spans="1:6" s="90" customFormat="1" ht="18" customHeight="1" thickBot="1">
      <c r="A129" s="471" t="s">
        <v>44</v>
      </c>
      <c r="B129" s="472"/>
      <c r="C129" s="393">
        <f>C111+C127</f>
        <v>27179247</v>
      </c>
      <c r="D129" s="394">
        <f>D111+D127</f>
        <v>7300606.980000001</v>
      </c>
      <c r="E129" s="396">
        <f>D129/C129*100</f>
        <v>26.86096115907847</v>
      </c>
      <c r="F129" s="89"/>
    </row>
    <row r="130" spans="1:6" s="90" customFormat="1" ht="18" customHeight="1">
      <c r="A130" s="163"/>
      <c r="B130" s="164"/>
      <c r="C130" s="166"/>
      <c r="D130" s="197"/>
      <c r="E130" s="395"/>
      <c r="F130" s="89"/>
    </row>
    <row r="131" spans="1:6" ht="15.75">
      <c r="A131" s="24"/>
      <c r="B131" s="88" t="s">
        <v>41</v>
      </c>
      <c r="C131" s="96"/>
      <c r="D131" s="198"/>
      <c r="E131" s="72"/>
      <c r="F131" s="1"/>
    </row>
    <row r="132" spans="1:6" ht="15.75">
      <c r="A132" s="24"/>
      <c r="B132" s="88"/>
      <c r="C132" s="96"/>
      <c r="D132" s="199"/>
      <c r="E132" s="100"/>
      <c r="F132" s="1"/>
    </row>
    <row r="133" spans="1:6" ht="12.75" customHeight="1">
      <c r="A133" s="25">
        <v>45400001</v>
      </c>
      <c r="B133" s="26" t="s">
        <v>22</v>
      </c>
      <c r="C133" s="27">
        <v>0</v>
      </c>
      <c r="D133" s="200">
        <v>0</v>
      </c>
      <c r="E133" s="175">
        <v>0</v>
      </c>
      <c r="F133" s="1"/>
    </row>
    <row r="134" spans="1:6" ht="12.75" customHeight="1">
      <c r="A134" s="25">
        <v>45400001</v>
      </c>
      <c r="B134" s="26" t="s">
        <v>99</v>
      </c>
      <c r="C134" s="27">
        <v>995818</v>
      </c>
      <c r="D134" s="201">
        <v>6753347.52</v>
      </c>
      <c r="E134" s="175">
        <f>D134/C134*100</f>
        <v>678.1708625471722</v>
      </c>
      <c r="F134" s="1"/>
    </row>
    <row r="135" spans="1:6" ht="12.75" customHeight="1">
      <c r="A135" s="24">
        <v>513002</v>
      </c>
      <c r="B135" s="8" t="s">
        <v>102</v>
      </c>
      <c r="C135" s="15">
        <v>175197</v>
      </c>
      <c r="D135" s="202">
        <v>0</v>
      </c>
      <c r="E135" s="175">
        <f>D135/C135*100</f>
        <v>0</v>
      </c>
      <c r="F135" s="1"/>
    </row>
    <row r="136" spans="1:253" s="7" customFormat="1" ht="12.75" customHeight="1">
      <c r="A136" s="38">
        <v>513002</v>
      </c>
      <c r="B136" s="39" t="s">
        <v>114</v>
      </c>
      <c r="C136" s="40">
        <v>0</v>
      </c>
      <c r="D136" s="203">
        <v>0</v>
      </c>
      <c r="E136" s="175">
        <v>0</v>
      </c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7" customFormat="1" ht="12.75" customHeight="1">
      <c r="A137" s="38"/>
      <c r="B137" s="39"/>
      <c r="C137" s="40"/>
      <c r="D137" s="203"/>
      <c r="E137" s="97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68" customFormat="1" ht="14.25" customHeight="1" thickBot="1">
      <c r="A138" s="469" t="s">
        <v>43</v>
      </c>
      <c r="B138" s="470"/>
      <c r="C138" s="65">
        <f>SUM(C133:C136)</f>
        <v>1171015</v>
      </c>
      <c r="D138" s="204">
        <f>SUM(D133:D136)</f>
        <v>6753347.52</v>
      </c>
      <c r="E138" s="176">
        <f>D138/C138*100</f>
        <v>576.7088824652118</v>
      </c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6" ht="18" customHeight="1" thickBot="1">
      <c r="A139" s="48"/>
      <c r="B139" s="55"/>
      <c r="C139" s="51"/>
      <c r="D139" s="205"/>
      <c r="E139" s="22"/>
      <c r="F139" s="1"/>
    </row>
    <row r="140" spans="1:6" s="110" customFormat="1" ht="24.75" customHeight="1" thickBot="1">
      <c r="A140" s="491" t="s">
        <v>45</v>
      </c>
      <c r="B140" s="492"/>
      <c r="C140" s="397">
        <f>C129+C138</f>
        <v>28350262</v>
      </c>
      <c r="D140" s="398">
        <f>D129+D138</f>
        <v>14053954.5</v>
      </c>
      <c r="E140" s="399">
        <f>D140/C140*100</f>
        <v>49.572573615016324</v>
      </c>
      <c r="F140" s="109"/>
    </row>
    <row r="141" spans="1:6" ht="12.75">
      <c r="A141" s="47"/>
      <c r="B141" s="7"/>
      <c r="C141" s="4"/>
      <c r="D141" s="177"/>
      <c r="E141" s="6"/>
      <c r="F141" s="1"/>
    </row>
    <row r="142" spans="1:6" ht="12.75">
      <c r="A142" s="47"/>
      <c r="B142" s="7"/>
      <c r="C142" s="4"/>
      <c r="D142" s="177"/>
      <c r="E142" s="6"/>
      <c r="F142" s="1"/>
    </row>
    <row r="143" spans="1:6" ht="12.75">
      <c r="A143" s="47"/>
      <c r="B143" s="7"/>
      <c r="C143" s="4"/>
      <c r="D143" s="177"/>
      <c r="E143" s="6"/>
      <c r="F143" s="1"/>
    </row>
    <row r="144" spans="1:6" ht="12.75">
      <c r="A144" s="47"/>
      <c r="B144" s="7"/>
      <c r="C144" s="4"/>
      <c r="D144" s="177"/>
      <c r="E144" s="6"/>
      <c r="F144" s="1"/>
    </row>
    <row r="145" spans="1:6" ht="12.75">
      <c r="A145" s="47"/>
      <c r="B145" s="7"/>
      <c r="C145" s="4"/>
      <c r="D145" s="177"/>
      <c r="E145" s="6"/>
      <c r="F145" s="1"/>
    </row>
    <row r="146" spans="1:6" ht="12.75">
      <c r="A146" s="47"/>
      <c r="B146" s="7"/>
      <c r="C146" s="4"/>
      <c r="D146" s="177"/>
      <c r="E146" s="6"/>
      <c r="F146" s="1"/>
    </row>
    <row r="147" spans="1:6" ht="12.75">
      <c r="A147" s="47"/>
      <c r="B147" s="7"/>
      <c r="C147" s="4"/>
      <c r="D147" s="177"/>
      <c r="E147" s="6"/>
      <c r="F147" s="1"/>
    </row>
    <row r="148" spans="1:6" ht="12.75">
      <c r="A148" s="47"/>
      <c r="B148" s="7"/>
      <c r="C148" s="4"/>
      <c r="D148" s="177"/>
      <c r="E148" s="6"/>
      <c r="F148" s="1"/>
    </row>
    <row r="149" spans="1:6" ht="12.75">
      <c r="A149" s="47"/>
      <c r="B149" s="7"/>
      <c r="C149" s="4"/>
      <c r="D149" s="177"/>
      <c r="E149" s="6"/>
      <c r="F149" s="1"/>
    </row>
    <row r="150" spans="1:6" ht="12.75">
      <c r="A150" s="47"/>
      <c r="B150" s="7"/>
      <c r="C150" s="4"/>
      <c r="D150" s="177"/>
      <c r="E150" s="6"/>
      <c r="F150" s="1"/>
    </row>
    <row r="151" spans="1:6" ht="12.75">
      <c r="A151" s="47"/>
      <c r="B151" s="7"/>
      <c r="C151" s="4"/>
      <c r="D151" s="177"/>
      <c r="E151" s="6"/>
      <c r="F151" s="1"/>
    </row>
    <row r="152" spans="1:6" ht="12.75">
      <c r="A152" s="47"/>
      <c r="B152" s="7"/>
      <c r="C152" s="4"/>
      <c r="D152" s="177"/>
      <c r="E152" s="6"/>
      <c r="F152" s="1"/>
    </row>
    <row r="153" spans="1:6" ht="12.75">
      <c r="A153" s="47"/>
      <c r="B153" s="7"/>
      <c r="C153" s="4"/>
      <c r="D153" s="177"/>
      <c r="E153" s="6"/>
      <c r="F153" s="1"/>
    </row>
    <row r="154" spans="1:6" ht="12.75">
      <c r="A154" s="47"/>
      <c r="B154" s="7"/>
      <c r="C154" s="4"/>
      <c r="D154" s="177"/>
      <c r="E154" s="6"/>
      <c r="F154" s="1"/>
    </row>
    <row r="155" spans="1:6" ht="12.75">
      <c r="A155" s="47"/>
      <c r="B155" s="7"/>
      <c r="C155" s="4"/>
      <c r="D155" s="177"/>
      <c r="E155" s="6"/>
      <c r="F155" s="1"/>
    </row>
    <row r="156" spans="1:6" ht="12.75">
      <c r="A156" s="47"/>
      <c r="B156" s="7"/>
      <c r="C156" s="4"/>
      <c r="D156" s="177"/>
      <c r="E156" s="6"/>
      <c r="F156" s="1"/>
    </row>
    <row r="157" spans="1:6" ht="12.75">
      <c r="A157" s="47"/>
      <c r="B157" s="7"/>
      <c r="C157" s="4"/>
      <c r="D157" s="177"/>
      <c r="E157" s="6"/>
      <c r="F157" s="1"/>
    </row>
    <row r="158" spans="1:6" ht="12.75">
      <c r="A158" s="47"/>
      <c r="B158" s="7"/>
      <c r="C158" s="4"/>
      <c r="D158" s="177"/>
      <c r="E158" s="6"/>
      <c r="F158" s="1"/>
    </row>
    <row r="159" spans="1:6" ht="12.75">
      <c r="A159" s="47"/>
      <c r="B159" s="7"/>
      <c r="C159" s="4"/>
      <c r="D159" s="177"/>
      <c r="E159" s="6"/>
      <c r="F159" s="1"/>
    </row>
    <row r="160" spans="1:6" ht="12.75">
      <c r="A160" s="47"/>
      <c r="B160" s="7"/>
      <c r="C160" s="4"/>
      <c r="D160" s="177"/>
      <c r="E160" s="6"/>
      <c r="F160" s="1"/>
    </row>
    <row r="161" spans="1:6" ht="12.75">
      <c r="A161" s="47"/>
      <c r="B161" s="7"/>
      <c r="C161" s="4"/>
      <c r="D161" s="177"/>
      <c r="E161" s="6"/>
      <c r="F161" s="1"/>
    </row>
    <row r="162" spans="1:6" ht="12.75">
      <c r="A162" s="47"/>
      <c r="B162" s="7"/>
      <c r="C162" s="4"/>
      <c r="D162" s="177"/>
      <c r="E162" s="6"/>
      <c r="F162" s="1"/>
    </row>
    <row r="163" spans="1:6" ht="12.75">
      <c r="A163" s="47"/>
      <c r="B163" s="7"/>
      <c r="C163" s="4"/>
      <c r="D163" s="177"/>
      <c r="E163" s="6"/>
      <c r="F163" s="1"/>
    </row>
    <row r="164" spans="1:6" ht="12.75">
      <c r="A164" s="47"/>
      <c r="B164" s="7"/>
      <c r="C164" s="4"/>
      <c r="D164" s="177"/>
      <c r="E164" s="6"/>
      <c r="F164" s="1"/>
    </row>
    <row r="165" spans="1:6" ht="12.75">
      <c r="A165" s="47"/>
      <c r="B165" s="7"/>
      <c r="C165" s="4"/>
      <c r="D165" s="177"/>
      <c r="E165" s="6"/>
      <c r="F165" s="1"/>
    </row>
    <row r="166" spans="1:6" ht="12.75">
      <c r="A166" s="47"/>
      <c r="B166" s="7"/>
      <c r="C166" s="4"/>
      <c r="D166" s="177"/>
      <c r="E166" s="6"/>
      <c r="F166" s="1"/>
    </row>
    <row r="167" spans="1:6" ht="12.75">
      <c r="A167" s="47"/>
      <c r="B167" s="7"/>
      <c r="C167" s="4"/>
      <c r="D167" s="177"/>
      <c r="E167" s="6"/>
      <c r="F167" s="1"/>
    </row>
    <row r="168" spans="1:6" ht="12.75">
      <c r="A168" s="47"/>
      <c r="B168" s="7"/>
      <c r="C168" s="4"/>
      <c r="D168" s="177"/>
      <c r="E168" s="6"/>
      <c r="F168" s="1"/>
    </row>
    <row r="169" spans="1:6" ht="12.75">
      <c r="A169" s="47"/>
      <c r="B169" s="7"/>
      <c r="C169" s="4"/>
      <c r="D169" s="177"/>
      <c r="E169" s="6"/>
      <c r="F169" s="1"/>
    </row>
    <row r="170" spans="1:6" ht="12.75">
      <c r="A170" s="47"/>
      <c r="B170" s="7"/>
      <c r="C170" s="4"/>
      <c r="D170" s="177"/>
      <c r="E170" s="6"/>
      <c r="F170" s="1"/>
    </row>
    <row r="171" spans="1:6" ht="12.75">
      <c r="A171" s="47"/>
      <c r="B171" s="7"/>
      <c r="C171" s="4"/>
      <c r="D171" s="177"/>
      <c r="E171" s="6"/>
      <c r="F171" s="1"/>
    </row>
    <row r="172" spans="1:6" ht="12.75">
      <c r="A172" s="47"/>
      <c r="B172" s="7"/>
      <c r="C172" s="4"/>
      <c r="D172" s="177"/>
      <c r="E172" s="6"/>
      <c r="F172" s="1"/>
    </row>
    <row r="173" spans="1:6" ht="12.75">
      <c r="A173" s="47"/>
      <c r="B173" s="7"/>
      <c r="C173" s="4"/>
      <c r="D173" s="177"/>
      <c r="E173" s="6"/>
      <c r="F173" s="1"/>
    </row>
    <row r="174" spans="1:6" ht="12.75">
      <c r="A174" s="47"/>
      <c r="B174" s="7"/>
      <c r="C174" s="4"/>
      <c r="D174" s="177"/>
      <c r="E174" s="6"/>
      <c r="F174" s="1"/>
    </row>
    <row r="175" spans="1:6" ht="12.75">
      <c r="A175" s="47"/>
      <c r="B175" s="7"/>
      <c r="C175" s="4"/>
      <c r="D175" s="177"/>
      <c r="E175" s="6"/>
      <c r="F175" s="1"/>
    </row>
    <row r="176" spans="1:6" ht="12.75">
      <c r="A176" s="47"/>
      <c r="B176" s="7"/>
      <c r="C176" s="4"/>
      <c r="D176" s="177"/>
      <c r="E176" s="6"/>
      <c r="F176" s="1"/>
    </row>
    <row r="177" spans="1:6" ht="12.75">
      <c r="A177" s="47"/>
      <c r="B177" s="7"/>
      <c r="C177" s="4"/>
      <c r="D177" s="177"/>
      <c r="E177" s="6"/>
      <c r="F177" s="1"/>
    </row>
    <row r="178" spans="1:6" ht="12.75">
      <c r="A178" s="47"/>
      <c r="B178" s="7"/>
      <c r="C178" s="4"/>
      <c r="D178" s="177"/>
      <c r="E178" s="6"/>
      <c r="F178" s="1"/>
    </row>
    <row r="179" spans="1:6" ht="12.75">
      <c r="A179" s="47"/>
      <c r="B179" s="7"/>
      <c r="C179" s="4"/>
      <c r="D179" s="177"/>
      <c r="E179" s="6"/>
      <c r="F179" s="1"/>
    </row>
    <row r="180" spans="1:6" ht="12.75">
      <c r="A180" s="47"/>
      <c r="B180" s="7"/>
      <c r="C180" s="4"/>
      <c r="D180" s="177"/>
      <c r="E180" s="6"/>
      <c r="F180" s="1"/>
    </row>
    <row r="181" spans="1:6" ht="12.75">
      <c r="A181" s="47"/>
      <c r="B181" s="7"/>
      <c r="C181" s="4"/>
      <c r="D181" s="177"/>
      <c r="E181" s="6"/>
      <c r="F181" s="1"/>
    </row>
    <row r="182" spans="1:6" ht="12.75">
      <c r="A182" s="47"/>
      <c r="B182" s="7"/>
      <c r="C182" s="4"/>
      <c r="D182" s="177"/>
      <c r="E182" s="6"/>
      <c r="F182" s="1"/>
    </row>
    <row r="183" spans="1:6" ht="12.75">
      <c r="A183" s="47"/>
      <c r="B183" s="7"/>
      <c r="C183" s="4"/>
      <c r="D183" s="177"/>
      <c r="E183" s="6"/>
      <c r="F183" s="1"/>
    </row>
    <row r="184" spans="1:6" ht="12.75">
      <c r="A184" s="47"/>
      <c r="B184" s="7"/>
      <c r="C184" s="4"/>
      <c r="D184" s="177"/>
      <c r="E184" s="6"/>
      <c r="F184" s="1"/>
    </row>
    <row r="185" spans="1:6" ht="12.75">
      <c r="A185" s="47"/>
      <c r="B185" s="7"/>
      <c r="C185" s="4"/>
      <c r="D185" s="177"/>
      <c r="E185" s="6"/>
      <c r="F185" s="1"/>
    </row>
    <row r="186" spans="1:6" ht="12.75">
      <c r="A186" s="47"/>
      <c r="B186" s="7"/>
      <c r="C186" s="4"/>
      <c r="D186" s="177"/>
      <c r="E186" s="6"/>
      <c r="F186" s="1"/>
    </row>
    <row r="187" spans="1:6" ht="12.75">
      <c r="A187" s="47"/>
      <c r="B187" s="7"/>
      <c r="C187" s="4"/>
      <c r="D187" s="177"/>
      <c r="E187" s="6"/>
      <c r="F187" s="1"/>
    </row>
    <row r="188" spans="1:6" ht="12.75">
      <c r="A188" s="47"/>
      <c r="B188" s="7"/>
      <c r="C188" s="4"/>
      <c r="D188" s="177"/>
      <c r="E188" s="6"/>
      <c r="F188" s="1"/>
    </row>
    <row r="189" spans="1:6" ht="12.75">
      <c r="A189" s="47"/>
      <c r="B189" s="7"/>
      <c r="C189" s="4"/>
      <c r="D189" s="177"/>
      <c r="E189" s="6"/>
      <c r="F189" s="1"/>
    </row>
    <row r="190" spans="1:6" ht="12.75">
      <c r="A190" s="47"/>
      <c r="B190" s="7"/>
      <c r="C190" s="4"/>
      <c r="D190" s="177"/>
      <c r="E190" s="6"/>
      <c r="F190" s="1"/>
    </row>
    <row r="191" spans="1:6" ht="12.75">
      <c r="A191" s="47"/>
      <c r="B191" s="7"/>
      <c r="C191" s="4"/>
      <c r="D191" s="177"/>
      <c r="E191" s="6"/>
      <c r="F191" s="1"/>
    </row>
    <row r="192" spans="1:6" ht="12.75">
      <c r="A192" s="47"/>
      <c r="B192" s="7"/>
      <c r="C192" s="4"/>
      <c r="D192" s="177"/>
      <c r="E192" s="6"/>
      <c r="F192" s="1"/>
    </row>
    <row r="193" spans="1:6" ht="12.75">
      <c r="A193" s="47"/>
      <c r="B193" s="7"/>
      <c r="C193" s="4"/>
      <c r="D193" s="177"/>
      <c r="E193" s="6"/>
      <c r="F193" s="1"/>
    </row>
    <row r="194" spans="1:6" ht="12.75">
      <c r="A194" s="47"/>
      <c r="B194" s="7"/>
      <c r="C194" s="4"/>
      <c r="D194" s="177"/>
      <c r="E194" s="6"/>
      <c r="F194" s="1"/>
    </row>
    <row r="195" spans="1:6" ht="12.75">
      <c r="A195" s="47"/>
      <c r="B195" s="7"/>
      <c r="C195" s="4"/>
      <c r="D195" s="177"/>
      <c r="E195" s="6"/>
      <c r="F195" s="1"/>
    </row>
    <row r="196" spans="1:6" ht="12.75">
      <c r="A196" s="47"/>
      <c r="B196" s="7"/>
      <c r="C196" s="4"/>
      <c r="D196" s="177"/>
      <c r="E196" s="6"/>
      <c r="F196" s="1"/>
    </row>
    <row r="197" spans="1:6" ht="12.75">
      <c r="A197" s="47"/>
      <c r="B197" s="7"/>
      <c r="C197" s="4"/>
      <c r="D197" s="177"/>
      <c r="E197" s="6"/>
      <c r="F197" s="1"/>
    </row>
    <row r="198" spans="1:6" ht="12.75">
      <c r="A198" s="47"/>
      <c r="B198" s="7"/>
      <c r="C198" s="4"/>
      <c r="D198" s="177"/>
      <c r="E198" s="6"/>
      <c r="F198" s="1"/>
    </row>
    <row r="199" spans="1:6" ht="12.75">
      <c r="A199" s="47"/>
      <c r="B199" s="7"/>
      <c r="C199" s="4"/>
      <c r="D199" s="177"/>
      <c r="E199" s="6"/>
      <c r="F199" s="1"/>
    </row>
    <row r="200" spans="1:6" ht="12.75">
      <c r="A200" s="47"/>
      <c r="B200" s="7"/>
      <c r="C200" s="4"/>
      <c r="D200" s="177"/>
      <c r="E200" s="6"/>
      <c r="F200" s="1"/>
    </row>
    <row r="201" spans="1:6" ht="12.75">
      <c r="A201" s="47"/>
      <c r="B201" s="7"/>
      <c r="C201" s="4"/>
      <c r="D201" s="177"/>
      <c r="E201" s="6"/>
      <c r="F201" s="1"/>
    </row>
    <row r="202" spans="1:6" ht="12.75">
      <c r="A202" s="47"/>
      <c r="B202" s="7"/>
      <c r="C202" s="4"/>
      <c r="D202" s="177"/>
      <c r="E202" s="6"/>
      <c r="F202" s="1"/>
    </row>
    <row r="203" spans="1:6" ht="12.75">
      <c r="A203" s="47"/>
      <c r="B203" s="53"/>
      <c r="C203" s="52"/>
      <c r="D203" s="206"/>
      <c r="E203" s="6"/>
      <c r="F203" s="1"/>
    </row>
    <row r="204" spans="1:6" ht="12.75">
      <c r="A204" s="47"/>
      <c r="B204" s="7"/>
      <c r="C204" s="7"/>
      <c r="D204" s="177"/>
      <c r="E204" s="6"/>
      <c r="F204" s="1"/>
    </row>
    <row r="205" spans="1:6" ht="12.75">
      <c r="A205" s="47"/>
      <c r="B205" s="7"/>
      <c r="C205" s="4"/>
      <c r="D205" s="177"/>
      <c r="E205" s="6"/>
      <c r="F205" s="1"/>
    </row>
    <row r="206" spans="1:5" ht="12.75">
      <c r="A206" s="54"/>
      <c r="B206" s="55"/>
      <c r="C206" s="51"/>
      <c r="D206" s="207"/>
      <c r="E206" s="6"/>
    </row>
    <row r="207" spans="2:5" ht="13.5" thickBot="1">
      <c r="B207" s="35"/>
      <c r="C207" s="58"/>
      <c r="D207" s="208"/>
      <c r="E207" s="6"/>
    </row>
    <row r="208" spans="2:5" ht="13.5" thickBot="1">
      <c r="B208" s="55"/>
      <c r="C208" s="59"/>
      <c r="D208" s="207"/>
      <c r="E208" s="6"/>
    </row>
    <row r="209" spans="2:5" ht="13.5" thickBot="1">
      <c r="B209" s="60"/>
      <c r="C209" s="61"/>
      <c r="D209" s="209"/>
      <c r="E209" s="6"/>
    </row>
    <row r="210" spans="2:5" ht="12.75">
      <c r="B210" s="7"/>
      <c r="C210" s="7"/>
      <c r="D210" s="177"/>
      <c r="E210" s="6"/>
    </row>
    <row r="211" spans="2:5" ht="12.75">
      <c r="B211" s="7"/>
      <c r="C211" s="7"/>
      <c r="D211" s="177"/>
      <c r="E211" s="6"/>
    </row>
    <row r="212" spans="2:5" ht="12.75">
      <c r="B212" s="7"/>
      <c r="C212" s="7"/>
      <c r="D212" s="177"/>
      <c r="E212" s="6"/>
    </row>
    <row r="213" spans="2:5" ht="12.75">
      <c r="B213" s="7"/>
      <c r="C213" s="7"/>
      <c r="D213" s="177"/>
      <c r="E213" s="6"/>
    </row>
    <row r="214" spans="2:5" ht="12.75">
      <c r="B214" s="7"/>
      <c r="C214" s="7"/>
      <c r="D214" s="177"/>
      <c r="E214" s="6"/>
    </row>
    <row r="215" spans="2:5" ht="12.75">
      <c r="B215" s="7"/>
      <c r="C215" s="7"/>
      <c r="D215" s="177"/>
      <c r="E215" s="6"/>
    </row>
    <row r="216" spans="2:5" ht="12.75">
      <c r="B216" s="7"/>
      <c r="C216" s="7"/>
      <c r="D216" s="177"/>
      <c r="E216" s="6"/>
    </row>
    <row r="217" spans="2:5" ht="12.75">
      <c r="B217" s="7"/>
      <c r="C217" s="7"/>
      <c r="D217" s="177"/>
      <c r="E217" s="6"/>
    </row>
    <row r="218" spans="2:5" ht="12.75">
      <c r="B218" s="7"/>
      <c r="C218" s="7"/>
      <c r="D218" s="177"/>
      <c r="E218" s="6"/>
    </row>
    <row r="219" spans="2:5" ht="12.75">
      <c r="B219" s="7"/>
      <c r="C219" s="7"/>
      <c r="D219" s="177"/>
      <c r="E219" s="6"/>
    </row>
    <row r="220" spans="2:5" ht="12.75">
      <c r="B220" s="7"/>
      <c r="C220" s="7"/>
      <c r="D220" s="177"/>
      <c r="E220" s="6"/>
    </row>
    <row r="221" spans="2:4" ht="12.75">
      <c r="B221" s="7"/>
      <c r="C221" s="7"/>
      <c r="D221" s="177"/>
    </row>
    <row r="222" spans="2:4" ht="12.75">
      <c r="B222" s="7"/>
      <c r="C222" s="7"/>
      <c r="D222" s="177"/>
    </row>
    <row r="223" spans="2:4" ht="12.75">
      <c r="B223" s="7"/>
      <c r="C223" s="7"/>
      <c r="D223" s="177"/>
    </row>
    <row r="224" spans="2:4" ht="12.75">
      <c r="B224" s="7"/>
      <c r="C224" s="7"/>
      <c r="D224" s="177"/>
    </row>
    <row r="225" spans="2:4" ht="12.75">
      <c r="B225" s="7"/>
      <c r="C225" s="7"/>
      <c r="D225" s="177"/>
    </row>
    <row r="226" spans="2:4" ht="12.75">
      <c r="B226" s="7"/>
      <c r="C226" s="7"/>
      <c r="D226" s="177"/>
    </row>
    <row r="227" spans="2:4" ht="12.75">
      <c r="B227" s="7"/>
      <c r="C227" s="7"/>
      <c r="D227" s="177"/>
    </row>
    <row r="228" spans="2:4" ht="12.75">
      <c r="B228" s="7"/>
      <c r="C228" s="7"/>
      <c r="D228" s="177"/>
    </row>
    <row r="229" spans="2:4" ht="12.75">
      <c r="B229" s="30"/>
      <c r="C229" s="30"/>
      <c r="D229" s="210"/>
    </row>
  </sheetData>
  <mergeCells count="10">
    <mergeCell ref="A138:B138"/>
    <mergeCell ref="A140:B140"/>
    <mergeCell ref="A111:B111"/>
    <mergeCell ref="B120:B121"/>
    <mergeCell ref="D120:E120"/>
    <mergeCell ref="A129:B129"/>
    <mergeCell ref="B2:B3"/>
    <mergeCell ref="D2:E2"/>
    <mergeCell ref="B63:B64"/>
    <mergeCell ref="D63:E63"/>
  </mergeCells>
  <printOptions/>
  <pageMargins left="0.75" right="0.75" top="0.68" bottom="0.65" header="0.32" footer="0.4921259845"/>
  <pageSetup horizontalDpi="600" verticalDpi="600" orientation="portrait" paperSize="9" r:id="rId1"/>
  <headerFooter alignWithMargins="0">
    <oddHeader>&amp;C&amp;"Times New Roman,Tučné"&amp;14Plnenie rozpočtu príjmov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81"/>
  <sheetViews>
    <sheetView workbookViewId="0" topLeftCell="A79">
      <selection activeCell="A78" sqref="A78:IV78"/>
    </sheetView>
  </sheetViews>
  <sheetFormatPr defaultColWidth="9.140625" defaultRowHeight="12.75"/>
  <cols>
    <col min="1" max="1" width="8.00390625" style="0" customWidth="1"/>
    <col min="2" max="2" width="4.57421875" style="0" customWidth="1"/>
    <col min="3" max="3" width="20.57421875" style="0" customWidth="1"/>
    <col min="4" max="4" width="29.7109375" style="0" customWidth="1"/>
    <col min="5" max="7" width="15.00390625" style="0" customWidth="1"/>
    <col min="8" max="16384" width="18.7109375" style="0" customWidth="1"/>
  </cols>
  <sheetData>
    <row r="2" ht="13.5" thickBot="1"/>
    <row r="3" spans="1:7" ht="30" customHeight="1">
      <c r="A3" s="476" t="s">
        <v>123</v>
      </c>
      <c r="B3" s="493"/>
      <c r="C3" s="388"/>
      <c r="D3" s="388"/>
      <c r="E3" s="335" t="s">
        <v>124</v>
      </c>
      <c r="F3" s="335" t="s">
        <v>394</v>
      </c>
      <c r="G3" s="335" t="s">
        <v>388</v>
      </c>
    </row>
    <row r="4" spans="1:7" ht="16.5" customHeight="1">
      <c r="A4" s="225" t="s">
        <v>128</v>
      </c>
      <c r="B4" s="338"/>
      <c r="C4" s="482" t="s">
        <v>129</v>
      </c>
      <c r="D4" s="483"/>
      <c r="E4" s="227"/>
      <c r="F4" s="227"/>
      <c r="G4" s="231"/>
    </row>
    <row r="5" spans="1:7" ht="15.75" customHeight="1">
      <c r="A5" s="225" t="s">
        <v>130</v>
      </c>
      <c r="B5" s="338"/>
      <c r="C5" s="229" t="s">
        <v>389</v>
      </c>
      <c r="D5" s="229" t="s">
        <v>131</v>
      </c>
      <c r="E5" s="230">
        <v>11950</v>
      </c>
      <c r="F5" s="339">
        <v>1753.58</v>
      </c>
      <c r="G5" s="340">
        <f>F5/E5*100</f>
        <v>14.674309623430961</v>
      </c>
    </row>
    <row r="6" spans="1:7" ht="13.5" customHeight="1">
      <c r="A6" s="225" t="s">
        <v>133</v>
      </c>
      <c r="B6" s="338"/>
      <c r="C6" s="229" t="s">
        <v>389</v>
      </c>
      <c r="D6" s="229" t="s">
        <v>134</v>
      </c>
      <c r="E6" s="230">
        <v>19087</v>
      </c>
      <c r="F6" s="339">
        <v>14749.56</v>
      </c>
      <c r="G6" s="340">
        <f>F6/E6*100</f>
        <v>77.27542306281762</v>
      </c>
    </row>
    <row r="7" spans="1:7" ht="12.75" customHeight="1" thickBot="1">
      <c r="A7" s="341" t="s">
        <v>135</v>
      </c>
      <c r="B7" s="342"/>
      <c r="C7" s="343" t="s">
        <v>389</v>
      </c>
      <c r="D7" s="343" t="s">
        <v>136</v>
      </c>
      <c r="E7" s="274">
        <v>9958</v>
      </c>
      <c r="F7" s="344">
        <v>0</v>
      </c>
      <c r="G7" s="345">
        <f>F7/E7*100</f>
        <v>0</v>
      </c>
    </row>
    <row r="8" spans="1:7" ht="14.25" customHeight="1" thickBot="1">
      <c r="A8" s="346"/>
      <c r="B8" s="347"/>
      <c r="C8" s="348" t="s">
        <v>137</v>
      </c>
      <c r="D8" s="348"/>
      <c r="E8" s="349">
        <f>SUM(E5:E7)</f>
        <v>40995</v>
      </c>
      <c r="F8" s="350">
        <f>SUM(F5:F7)</f>
        <v>16503.14</v>
      </c>
      <c r="G8" s="351">
        <f>F8/E8*100</f>
        <v>40.25647030125625</v>
      </c>
    </row>
    <row r="9" spans="1:7" ht="12.75" customHeight="1">
      <c r="A9" s="494" t="s">
        <v>123</v>
      </c>
      <c r="B9" s="498"/>
      <c r="C9" s="222"/>
      <c r="D9" s="222"/>
      <c r="E9" s="248"/>
      <c r="F9" s="352"/>
      <c r="G9" s="352"/>
    </row>
    <row r="10" spans="1:7" ht="12.75" customHeight="1">
      <c r="A10" s="225" t="s">
        <v>138</v>
      </c>
      <c r="B10" s="338"/>
      <c r="C10" s="231" t="s">
        <v>139</v>
      </c>
      <c r="D10" s="231"/>
      <c r="E10" s="227"/>
      <c r="F10" s="353"/>
      <c r="G10" s="353"/>
    </row>
    <row r="11" spans="1:7" ht="12.75" customHeight="1">
      <c r="A11" s="225" t="s">
        <v>70</v>
      </c>
      <c r="B11" s="338" t="s">
        <v>128</v>
      </c>
      <c r="C11" s="229" t="s">
        <v>140</v>
      </c>
      <c r="D11" s="229" t="s">
        <v>141</v>
      </c>
      <c r="E11" s="230">
        <v>57692</v>
      </c>
      <c r="F11" s="339">
        <v>10233.86</v>
      </c>
      <c r="G11" s="340">
        <f>F11/E11*100</f>
        <v>17.738785273521458</v>
      </c>
    </row>
    <row r="12" spans="1:7" ht="12.75" customHeight="1">
      <c r="A12" s="225" t="s">
        <v>70</v>
      </c>
      <c r="B12" s="338" t="s">
        <v>138</v>
      </c>
      <c r="C12" s="229" t="s">
        <v>140</v>
      </c>
      <c r="D12" s="229" t="s">
        <v>142</v>
      </c>
      <c r="E12" s="230">
        <v>114552</v>
      </c>
      <c r="F12" s="354">
        <v>20618.89</v>
      </c>
      <c r="G12" s="340">
        <f aca="true" t="shared" si="0" ref="G12:G17">F12/E12*100</f>
        <v>17.999589705985056</v>
      </c>
    </row>
    <row r="13" spans="1:7" ht="12.75" customHeight="1">
      <c r="A13" s="225" t="s">
        <v>71</v>
      </c>
      <c r="B13" s="338" t="s">
        <v>128</v>
      </c>
      <c r="C13" s="229" t="s">
        <v>144</v>
      </c>
      <c r="D13" s="229" t="s">
        <v>145</v>
      </c>
      <c r="E13" s="230">
        <v>129954</v>
      </c>
      <c r="F13" s="339">
        <v>10689.72</v>
      </c>
      <c r="G13" s="340">
        <f t="shared" si="0"/>
        <v>8.225772196315619</v>
      </c>
    </row>
    <row r="14" spans="1:7" ht="12.75" customHeight="1">
      <c r="A14" s="225" t="s">
        <v>71</v>
      </c>
      <c r="B14" s="338" t="s">
        <v>138</v>
      </c>
      <c r="C14" s="229" t="s">
        <v>144</v>
      </c>
      <c r="D14" s="229" t="s">
        <v>146</v>
      </c>
      <c r="E14" s="230">
        <v>24232</v>
      </c>
      <c r="F14" s="339">
        <v>3872.6</v>
      </c>
      <c r="G14" s="340">
        <f t="shared" si="0"/>
        <v>15.981346979201055</v>
      </c>
    </row>
    <row r="15" spans="1:7" ht="12.75" customHeight="1">
      <c r="A15" s="225" t="s">
        <v>71</v>
      </c>
      <c r="B15" s="338" t="s">
        <v>148</v>
      </c>
      <c r="C15" s="229" t="s">
        <v>144</v>
      </c>
      <c r="D15" s="229" t="s">
        <v>149</v>
      </c>
      <c r="E15" s="230">
        <v>1161</v>
      </c>
      <c r="F15" s="339">
        <v>0</v>
      </c>
      <c r="G15" s="340">
        <f t="shared" si="0"/>
        <v>0</v>
      </c>
    </row>
    <row r="16" spans="1:7" ht="12.75" customHeight="1" thickBot="1">
      <c r="A16" s="341" t="s">
        <v>71</v>
      </c>
      <c r="B16" s="342" t="s">
        <v>151</v>
      </c>
      <c r="C16" s="343" t="s">
        <v>144</v>
      </c>
      <c r="D16" s="343" t="s">
        <v>152</v>
      </c>
      <c r="E16" s="274">
        <v>31036</v>
      </c>
      <c r="F16" s="344">
        <v>6069.65</v>
      </c>
      <c r="G16" s="345">
        <f t="shared" si="0"/>
        <v>19.556805000644413</v>
      </c>
    </row>
    <row r="17" spans="1:7" ht="14.25" customHeight="1" thickBot="1">
      <c r="A17" s="346"/>
      <c r="B17" s="347"/>
      <c r="C17" s="348" t="s">
        <v>137</v>
      </c>
      <c r="D17" s="348"/>
      <c r="E17" s="349">
        <f>SUM(E11:E16)</f>
        <v>358627</v>
      </c>
      <c r="F17" s="350">
        <f>SUM(F11:F16)</f>
        <v>51484.72</v>
      </c>
      <c r="G17" s="351">
        <f t="shared" si="0"/>
        <v>14.356063542343438</v>
      </c>
    </row>
    <row r="18" spans="1:7" ht="12.75" customHeight="1">
      <c r="A18" s="494" t="s">
        <v>123</v>
      </c>
      <c r="B18" s="498"/>
      <c r="C18" s="222"/>
      <c r="D18" s="222"/>
      <c r="E18" s="248"/>
      <c r="F18" s="352"/>
      <c r="G18" s="352"/>
    </row>
    <row r="19" spans="1:7" ht="12.75" customHeight="1">
      <c r="A19" s="225" t="s">
        <v>148</v>
      </c>
      <c r="B19" s="338"/>
      <c r="C19" s="231" t="s">
        <v>154</v>
      </c>
      <c r="D19" s="229"/>
      <c r="E19" s="230"/>
      <c r="F19" s="339"/>
      <c r="G19" s="339"/>
    </row>
    <row r="20" spans="1:7" ht="12.75" customHeight="1">
      <c r="A20" s="225" t="s">
        <v>155</v>
      </c>
      <c r="B20" s="338" t="s">
        <v>128</v>
      </c>
      <c r="C20" s="229" t="s">
        <v>156</v>
      </c>
      <c r="D20" s="229" t="s">
        <v>157</v>
      </c>
      <c r="E20" s="230">
        <v>524266</v>
      </c>
      <c r="F20" s="339">
        <v>112528.35</v>
      </c>
      <c r="G20" s="340">
        <f>F20/E20*100</f>
        <v>21.463980116963526</v>
      </c>
    </row>
    <row r="21" spans="1:7" ht="12.75" customHeight="1">
      <c r="A21" s="225" t="s">
        <v>155</v>
      </c>
      <c r="B21" s="338" t="s">
        <v>138</v>
      </c>
      <c r="C21" s="229" t="s">
        <v>156</v>
      </c>
      <c r="D21" s="229" t="s">
        <v>158</v>
      </c>
      <c r="E21" s="230">
        <v>1421032</v>
      </c>
      <c r="F21" s="339">
        <v>380440.63</v>
      </c>
      <c r="G21" s="340">
        <f aca="true" t="shared" si="1" ref="G21:G35">F21/E21*100</f>
        <v>26.772136728799918</v>
      </c>
    </row>
    <row r="22" spans="1:7" ht="12.75" customHeight="1">
      <c r="A22" s="225" t="s">
        <v>155</v>
      </c>
      <c r="B22" s="338" t="s">
        <v>148</v>
      </c>
      <c r="C22" s="229" t="s">
        <v>156</v>
      </c>
      <c r="D22" s="229" t="s">
        <v>159</v>
      </c>
      <c r="E22" s="230">
        <v>8298</v>
      </c>
      <c r="F22" s="339">
        <v>3319.08</v>
      </c>
      <c r="G22" s="340">
        <f t="shared" si="1"/>
        <v>39.99855386840203</v>
      </c>
    </row>
    <row r="23" spans="1:7" ht="12.75" customHeight="1">
      <c r="A23" s="225" t="s">
        <v>155</v>
      </c>
      <c r="B23" s="338" t="s">
        <v>151</v>
      </c>
      <c r="C23" s="229" t="s">
        <v>156</v>
      </c>
      <c r="D23" s="229" t="s">
        <v>160</v>
      </c>
      <c r="E23" s="230">
        <v>2888</v>
      </c>
      <c r="F23" s="339">
        <v>576.1</v>
      </c>
      <c r="G23" s="340">
        <f t="shared" si="1"/>
        <v>19.948060941828256</v>
      </c>
    </row>
    <row r="24" spans="1:7" ht="12.75" customHeight="1">
      <c r="A24" s="225" t="s">
        <v>155</v>
      </c>
      <c r="B24" s="338" t="s">
        <v>162</v>
      </c>
      <c r="C24" s="229" t="s">
        <v>156</v>
      </c>
      <c r="D24" s="229" t="s">
        <v>163</v>
      </c>
      <c r="E24" s="230">
        <v>8330</v>
      </c>
      <c r="F24" s="339">
        <v>1253.28</v>
      </c>
      <c r="G24" s="340">
        <f t="shared" si="1"/>
        <v>15.045378151260506</v>
      </c>
    </row>
    <row r="25" spans="1:7" ht="12.75" customHeight="1">
      <c r="A25" s="225" t="s">
        <v>155</v>
      </c>
      <c r="B25" s="338" t="s">
        <v>165</v>
      </c>
      <c r="C25" s="229" t="s">
        <v>156</v>
      </c>
      <c r="D25" s="229" t="s">
        <v>166</v>
      </c>
      <c r="E25" s="230">
        <v>18091</v>
      </c>
      <c r="F25" s="339">
        <v>3499.12</v>
      </c>
      <c r="G25" s="340">
        <f t="shared" si="1"/>
        <v>19.341772151898734</v>
      </c>
    </row>
    <row r="26" spans="1:7" ht="12.75" customHeight="1">
      <c r="A26" s="225" t="s">
        <v>168</v>
      </c>
      <c r="B26" s="338" t="s">
        <v>128</v>
      </c>
      <c r="C26" s="229" t="s">
        <v>169</v>
      </c>
      <c r="D26" s="229" t="s">
        <v>170</v>
      </c>
      <c r="E26" s="230">
        <v>96893</v>
      </c>
      <c r="F26" s="339">
        <v>15347.98</v>
      </c>
      <c r="G26" s="340">
        <f t="shared" si="1"/>
        <v>15.840132930139431</v>
      </c>
    </row>
    <row r="27" spans="1:7" ht="12.75" customHeight="1">
      <c r="A27" s="225" t="s">
        <v>168</v>
      </c>
      <c r="B27" s="338" t="s">
        <v>138</v>
      </c>
      <c r="C27" s="229" t="s">
        <v>169</v>
      </c>
      <c r="D27" s="229" t="s">
        <v>171</v>
      </c>
      <c r="E27" s="230">
        <v>216258</v>
      </c>
      <c r="F27" s="339">
        <v>54043.33</v>
      </c>
      <c r="G27" s="340">
        <f t="shared" si="1"/>
        <v>24.990210766769323</v>
      </c>
    </row>
    <row r="28" spans="1:7" ht="18" customHeight="1">
      <c r="A28" s="225" t="s">
        <v>168</v>
      </c>
      <c r="B28" s="338" t="s">
        <v>148</v>
      </c>
      <c r="C28" s="229" t="s">
        <v>169</v>
      </c>
      <c r="D28" s="229" t="s">
        <v>172</v>
      </c>
      <c r="E28" s="230">
        <v>10624</v>
      </c>
      <c r="F28" s="339">
        <v>2014.09</v>
      </c>
      <c r="G28" s="340">
        <f t="shared" si="1"/>
        <v>18.957925451807228</v>
      </c>
    </row>
    <row r="29" spans="1:7" ht="15" customHeight="1">
      <c r="A29" s="225" t="s">
        <v>68</v>
      </c>
      <c r="B29" s="338" t="s">
        <v>128</v>
      </c>
      <c r="C29" s="229" t="s">
        <v>103</v>
      </c>
      <c r="D29" s="229" t="s">
        <v>173</v>
      </c>
      <c r="E29" s="230">
        <v>8299</v>
      </c>
      <c r="F29" s="339">
        <v>3316.02</v>
      </c>
      <c r="G29" s="340">
        <f t="shared" si="1"/>
        <v>39.95686227256296</v>
      </c>
    </row>
    <row r="30" spans="1:7" ht="12.75" customHeight="1">
      <c r="A30" s="225" t="s">
        <v>68</v>
      </c>
      <c r="B30" s="338" t="s">
        <v>138</v>
      </c>
      <c r="C30" s="229" t="s">
        <v>103</v>
      </c>
      <c r="D30" s="229" t="s">
        <v>390</v>
      </c>
      <c r="E30" s="230">
        <v>13277</v>
      </c>
      <c r="F30" s="339">
        <v>4389.33</v>
      </c>
      <c r="G30" s="340">
        <f t="shared" si="1"/>
        <v>33.05965202982601</v>
      </c>
    </row>
    <row r="31" spans="1:7" ht="12.75" customHeight="1">
      <c r="A31" s="225" t="s">
        <v>69</v>
      </c>
      <c r="B31" s="338"/>
      <c r="C31" s="229" t="s">
        <v>174</v>
      </c>
      <c r="D31" s="229"/>
      <c r="E31" s="233">
        <v>991004</v>
      </c>
      <c r="F31" s="355">
        <v>600538.84</v>
      </c>
      <c r="G31" s="340">
        <f t="shared" si="1"/>
        <v>60.59903289996811</v>
      </c>
    </row>
    <row r="32" spans="1:7" ht="12.75" customHeight="1">
      <c r="A32" s="225" t="s">
        <v>175</v>
      </c>
      <c r="B32" s="338" t="s">
        <v>128</v>
      </c>
      <c r="C32" s="229" t="s">
        <v>176</v>
      </c>
      <c r="D32" s="229" t="s">
        <v>177</v>
      </c>
      <c r="E32" s="230">
        <v>76678</v>
      </c>
      <c r="F32" s="339">
        <v>10724.22</v>
      </c>
      <c r="G32" s="340">
        <f t="shared" si="1"/>
        <v>13.986045541093924</v>
      </c>
    </row>
    <row r="33" spans="1:7" ht="12.75" customHeight="1">
      <c r="A33" s="225" t="s">
        <v>175</v>
      </c>
      <c r="B33" s="338" t="s">
        <v>138</v>
      </c>
      <c r="C33" s="229" t="s">
        <v>176</v>
      </c>
      <c r="D33" s="229" t="s">
        <v>179</v>
      </c>
      <c r="E33" s="230">
        <v>65392</v>
      </c>
      <c r="F33" s="339">
        <v>1609.23</v>
      </c>
      <c r="G33" s="340">
        <f t="shared" si="1"/>
        <v>2.4608973574749204</v>
      </c>
    </row>
    <row r="34" spans="1:7" ht="12.75" customHeight="1" thickBot="1">
      <c r="A34" s="341" t="s">
        <v>175</v>
      </c>
      <c r="B34" s="342" t="s">
        <v>148</v>
      </c>
      <c r="C34" s="343" t="s">
        <v>176</v>
      </c>
      <c r="D34" s="343" t="s">
        <v>180</v>
      </c>
      <c r="E34" s="274">
        <v>35849</v>
      </c>
      <c r="F34" s="344">
        <v>0</v>
      </c>
      <c r="G34" s="345">
        <f t="shared" si="1"/>
        <v>0</v>
      </c>
    </row>
    <row r="35" spans="1:7" ht="14.25" customHeight="1" thickBot="1">
      <c r="A35" s="346"/>
      <c r="B35" s="347"/>
      <c r="C35" s="348" t="s">
        <v>137</v>
      </c>
      <c r="D35" s="348"/>
      <c r="E35" s="349">
        <f>SUM(E20:E34)</f>
        <v>3497179</v>
      </c>
      <c r="F35" s="350">
        <f>SUM(F20:F34)</f>
        <v>1193599.5999999999</v>
      </c>
      <c r="G35" s="351">
        <f t="shared" si="1"/>
        <v>34.130354780238584</v>
      </c>
    </row>
    <row r="36" spans="1:7" ht="12.75" customHeight="1">
      <c r="A36" s="240"/>
      <c r="B36" s="241"/>
      <c r="C36" s="242"/>
      <c r="D36" s="242"/>
      <c r="E36" s="243"/>
      <c r="F36" s="243"/>
      <c r="G36" s="243"/>
    </row>
    <row r="37" spans="1:7" ht="12.75" customHeight="1">
      <c r="A37" s="240"/>
      <c r="B37" s="241"/>
      <c r="C37" s="242"/>
      <c r="D37" s="242"/>
      <c r="E37" s="243"/>
      <c r="F37" s="243"/>
      <c r="G37" s="243"/>
    </row>
    <row r="38" spans="1:7" ht="12.75" customHeight="1" thickBot="1">
      <c r="A38" s="252"/>
      <c r="B38" s="241"/>
      <c r="C38" s="242"/>
      <c r="D38" s="242"/>
      <c r="E38" s="243"/>
      <c r="F38" s="243"/>
      <c r="G38" s="243"/>
    </row>
    <row r="39" spans="1:7" ht="27.75" customHeight="1">
      <c r="A39" s="476" t="s">
        <v>123</v>
      </c>
      <c r="B39" s="493"/>
      <c r="C39" s="388"/>
      <c r="D39" s="388"/>
      <c r="E39" s="335" t="s">
        <v>124</v>
      </c>
      <c r="F39" s="335" t="s">
        <v>394</v>
      </c>
      <c r="G39" s="335" t="s">
        <v>388</v>
      </c>
    </row>
    <row r="40" spans="1:7" ht="12.75" customHeight="1">
      <c r="A40" s="225" t="s">
        <v>151</v>
      </c>
      <c r="B40" s="246"/>
      <c r="C40" s="231" t="s">
        <v>181</v>
      </c>
      <c r="D40" s="229"/>
      <c r="E40" s="247"/>
      <c r="F40" s="247"/>
      <c r="G40" s="247"/>
    </row>
    <row r="41" spans="1:7" ht="12.75" customHeight="1">
      <c r="A41" s="225" t="s">
        <v>72</v>
      </c>
      <c r="B41" s="226" t="s">
        <v>128</v>
      </c>
      <c r="C41" s="229" t="s">
        <v>182</v>
      </c>
      <c r="D41" s="229" t="s">
        <v>183</v>
      </c>
      <c r="E41" s="230">
        <v>27086</v>
      </c>
      <c r="F41" s="339">
        <v>5663.96</v>
      </c>
      <c r="G41" s="340">
        <f>F41/E41*100</f>
        <v>20.911024145314926</v>
      </c>
    </row>
    <row r="42" spans="1:7" ht="12.75" customHeight="1">
      <c r="A42" s="225" t="s">
        <v>72</v>
      </c>
      <c r="B42" s="226" t="s">
        <v>138</v>
      </c>
      <c r="C42" s="229" t="s">
        <v>182</v>
      </c>
      <c r="D42" s="229" t="s">
        <v>185</v>
      </c>
      <c r="E42" s="230">
        <v>41493</v>
      </c>
      <c r="F42" s="339">
        <v>9856.42</v>
      </c>
      <c r="G42" s="340">
        <f aca="true" t="shared" si="2" ref="G42:G55">F42/E42*100</f>
        <v>23.754416407586824</v>
      </c>
    </row>
    <row r="43" spans="1:7" ht="12.75" customHeight="1">
      <c r="A43" s="225" t="s">
        <v>72</v>
      </c>
      <c r="B43" s="226" t="s">
        <v>148</v>
      </c>
      <c r="C43" s="229" t="s">
        <v>182</v>
      </c>
      <c r="D43" s="229" t="s">
        <v>186</v>
      </c>
      <c r="E43" s="230">
        <v>19418</v>
      </c>
      <c r="F43" s="339">
        <v>9168.13</v>
      </c>
      <c r="G43" s="340">
        <f t="shared" si="2"/>
        <v>47.214594705942936</v>
      </c>
    </row>
    <row r="44" spans="1:7" ht="12.75" customHeight="1">
      <c r="A44" s="225" t="s">
        <v>72</v>
      </c>
      <c r="B44" s="226" t="s">
        <v>151</v>
      </c>
      <c r="C44" s="229" t="s">
        <v>182</v>
      </c>
      <c r="D44" s="229" t="s">
        <v>187</v>
      </c>
      <c r="E44" s="230">
        <v>58288</v>
      </c>
      <c r="F44" s="339">
        <v>19495.4</v>
      </c>
      <c r="G44" s="340">
        <f t="shared" si="2"/>
        <v>33.446678561625035</v>
      </c>
    </row>
    <row r="45" spans="1:7" ht="12.75" customHeight="1">
      <c r="A45" s="225" t="s">
        <v>72</v>
      </c>
      <c r="B45" s="226" t="s">
        <v>162</v>
      </c>
      <c r="C45" s="229" t="s">
        <v>182</v>
      </c>
      <c r="D45" s="229" t="s">
        <v>391</v>
      </c>
      <c r="E45" s="230">
        <v>0</v>
      </c>
      <c r="F45" s="339">
        <v>2345.88</v>
      </c>
      <c r="G45" s="340">
        <v>0</v>
      </c>
    </row>
    <row r="46" spans="1:7" ht="12.75" customHeight="1">
      <c r="A46" s="225" t="s">
        <v>83</v>
      </c>
      <c r="B46" s="226" t="s">
        <v>128</v>
      </c>
      <c r="C46" s="229" t="s">
        <v>188</v>
      </c>
      <c r="D46" s="229" t="s">
        <v>189</v>
      </c>
      <c r="E46" s="230">
        <v>80628</v>
      </c>
      <c r="F46" s="339">
        <v>7367.61</v>
      </c>
      <c r="G46" s="340">
        <f t="shared" si="2"/>
        <v>9.137780919779729</v>
      </c>
    </row>
    <row r="47" spans="1:7" ht="12.75" customHeight="1">
      <c r="A47" s="225" t="s">
        <v>83</v>
      </c>
      <c r="B47" s="226" t="s">
        <v>138</v>
      </c>
      <c r="C47" s="229" t="s">
        <v>188</v>
      </c>
      <c r="D47" s="229" t="s">
        <v>190</v>
      </c>
      <c r="E47" s="230">
        <v>2821</v>
      </c>
      <c r="F47" s="339">
        <v>0</v>
      </c>
      <c r="G47" s="340">
        <f t="shared" si="2"/>
        <v>0</v>
      </c>
    </row>
    <row r="48" spans="1:7" ht="12.75" customHeight="1">
      <c r="A48" s="225" t="s">
        <v>83</v>
      </c>
      <c r="B48" s="226" t="s">
        <v>148</v>
      </c>
      <c r="C48" s="229" t="s">
        <v>188</v>
      </c>
      <c r="D48" s="229" t="s">
        <v>191</v>
      </c>
      <c r="E48" s="230">
        <v>9958</v>
      </c>
      <c r="F48" s="339">
        <v>0</v>
      </c>
      <c r="G48" s="340">
        <f t="shared" si="2"/>
        <v>0</v>
      </c>
    </row>
    <row r="49" spans="1:7" ht="12.75">
      <c r="A49" s="225" t="s">
        <v>83</v>
      </c>
      <c r="B49" s="226" t="s">
        <v>151</v>
      </c>
      <c r="C49" s="229" t="s">
        <v>188</v>
      </c>
      <c r="D49" s="229" t="s">
        <v>192</v>
      </c>
      <c r="E49" s="232">
        <v>16597</v>
      </c>
      <c r="F49" s="354">
        <v>0</v>
      </c>
      <c r="G49" s="340">
        <f t="shared" si="2"/>
        <v>0</v>
      </c>
    </row>
    <row r="50" spans="1:7" ht="12.75">
      <c r="A50" s="225" t="s">
        <v>83</v>
      </c>
      <c r="B50" s="226" t="s">
        <v>162</v>
      </c>
      <c r="C50" s="229" t="s">
        <v>188</v>
      </c>
      <c r="D50" s="229" t="s">
        <v>194</v>
      </c>
      <c r="E50" s="230">
        <v>10722</v>
      </c>
      <c r="F50" s="339">
        <v>2643.42</v>
      </c>
      <c r="G50" s="340">
        <f t="shared" si="2"/>
        <v>24.65416899832121</v>
      </c>
    </row>
    <row r="51" spans="1:7" ht="12.75">
      <c r="A51" s="225" t="s">
        <v>83</v>
      </c>
      <c r="B51" s="226" t="s">
        <v>165</v>
      </c>
      <c r="C51" s="229" t="s">
        <v>188</v>
      </c>
      <c r="D51" s="229" t="s">
        <v>195</v>
      </c>
      <c r="E51" s="230">
        <v>3985</v>
      </c>
      <c r="F51" s="339">
        <v>847.82</v>
      </c>
      <c r="G51" s="340">
        <f t="shared" si="2"/>
        <v>21.275282308657467</v>
      </c>
    </row>
    <row r="52" spans="1:7" ht="12.75">
      <c r="A52" s="225" t="s">
        <v>83</v>
      </c>
      <c r="B52" s="226" t="s">
        <v>196</v>
      </c>
      <c r="C52" s="229" t="s">
        <v>188</v>
      </c>
      <c r="D52" s="229" t="s">
        <v>197</v>
      </c>
      <c r="E52" s="230">
        <v>8863</v>
      </c>
      <c r="F52" s="339">
        <v>287.12</v>
      </c>
      <c r="G52" s="340">
        <f t="shared" si="2"/>
        <v>3.2395351461130546</v>
      </c>
    </row>
    <row r="53" spans="1:7" ht="12.75">
      <c r="A53" s="225" t="s">
        <v>83</v>
      </c>
      <c r="B53" s="226" t="s">
        <v>199</v>
      </c>
      <c r="C53" s="229" t="s">
        <v>188</v>
      </c>
      <c r="D53" s="229" t="s">
        <v>200</v>
      </c>
      <c r="E53" s="230">
        <v>35451</v>
      </c>
      <c r="F53" s="339">
        <v>10244.41</v>
      </c>
      <c r="G53" s="340">
        <f t="shared" si="2"/>
        <v>28.8973794815379</v>
      </c>
    </row>
    <row r="54" spans="1:7" ht="13.5" thickBot="1">
      <c r="A54" s="341" t="s">
        <v>83</v>
      </c>
      <c r="B54" s="273" t="s">
        <v>253</v>
      </c>
      <c r="C54" s="343" t="s">
        <v>188</v>
      </c>
      <c r="D54" s="343" t="s">
        <v>351</v>
      </c>
      <c r="E54" s="274">
        <v>0</v>
      </c>
      <c r="F54" s="344">
        <v>2489543.91</v>
      </c>
      <c r="G54" s="345">
        <v>0</v>
      </c>
    </row>
    <row r="55" spans="1:7" ht="14.25" customHeight="1" thickBot="1">
      <c r="A55" s="346"/>
      <c r="B55" s="356"/>
      <c r="C55" s="348" t="s">
        <v>137</v>
      </c>
      <c r="D55" s="348"/>
      <c r="E55" s="349">
        <f>SUM(E41:E54)</f>
        <v>315310</v>
      </c>
      <c r="F55" s="350">
        <f>SUM(F41:F54)</f>
        <v>2557464.08</v>
      </c>
      <c r="G55" s="351">
        <f t="shared" si="2"/>
        <v>811.0951381180425</v>
      </c>
    </row>
    <row r="56" spans="1:7" ht="15.75" customHeight="1">
      <c r="A56" s="494" t="s">
        <v>123</v>
      </c>
      <c r="B56" s="495"/>
      <c r="C56" s="222"/>
      <c r="D56" s="222"/>
      <c r="E56" s="248"/>
      <c r="F56" s="352"/>
      <c r="G56" s="352"/>
    </row>
    <row r="57" spans="1:7" ht="12" customHeight="1">
      <c r="A57" s="225" t="s">
        <v>162</v>
      </c>
      <c r="B57" s="226"/>
      <c r="C57" s="231" t="s">
        <v>201</v>
      </c>
      <c r="D57" s="229"/>
      <c r="E57" s="230"/>
      <c r="F57" s="339"/>
      <c r="G57" s="339"/>
    </row>
    <row r="58" spans="1:7" ht="12.75">
      <c r="A58" s="225" t="s">
        <v>202</v>
      </c>
      <c r="B58" s="226" t="s">
        <v>128</v>
      </c>
      <c r="C58" s="229" t="s">
        <v>203</v>
      </c>
      <c r="D58" s="229" t="s">
        <v>204</v>
      </c>
      <c r="E58" s="230">
        <v>46471</v>
      </c>
      <c r="F58" s="339">
        <v>0</v>
      </c>
      <c r="G58" s="340">
        <f aca="true" t="shared" si="3" ref="G58:G64">F58/E58*100</f>
        <v>0</v>
      </c>
    </row>
    <row r="59" spans="1:7" ht="12.75">
      <c r="A59" s="225" t="s">
        <v>202</v>
      </c>
      <c r="B59" s="226" t="s">
        <v>138</v>
      </c>
      <c r="C59" s="229" t="s">
        <v>203</v>
      </c>
      <c r="D59" s="229" t="s">
        <v>205</v>
      </c>
      <c r="E59" s="230">
        <v>11618</v>
      </c>
      <c r="F59" s="339">
        <v>44831.1</v>
      </c>
      <c r="G59" s="340">
        <f t="shared" si="3"/>
        <v>385.8762265450163</v>
      </c>
    </row>
    <row r="60" spans="1:7" ht="12.75">
      <c r="A60" s="225" t="s">
        <v>206</v>
      </c>
      <c r="B60" s="226" t="s">
        <v>128</v>
      </c>
      <c r="C60" s="229" t="s">
        <v>207</v>
      </c>
      <c r="D60" s="229" t="s">
        <v>208</v>
      </c>
      <c r="E60" s="230">
        <v>114519</v>
      </c>
      <c r="F60" s="339">
        <v>0</v>
      </c>
      <c r="G60" s="340">
        <f t="shared" si="3"/>
        <v>0</v>
      </c>
    </row>
    <row r="61" spans="1:7" ht="12.75">
      <c r="A61" s="225" t="s">
        <v>206</v>
      </c>
      <c r="B61" s="226" t="s">
        <v>138</v>
      </c>
      <c r="C61" s="229" t="s">
        <v>207</v>
      </c>
      <c r="D61" s="229" t="s">
        <v>209</v>
      </c>
      <c r="E61" s="230">
        <v>192524</v>
      </c>
      <c r="F61" s="339">
        <v>49882.65</v>
      </c>
      <c r="G61" s="340">
        <f t="shared" si="3"/>
        <v>25.909834618021648</v>
      </c>
    </row>
    <row r="62" spans="1:7" ht="12.75">
      <c r="A62" s="225" t="s">
        <v>206</v>
      </c>
      <c r="B62" s="226" t="s">
        <v>148</v>
      </c>
      <c r="C62" s="229" t="s">
        <v>207</v>
      </c>
      <c r="D62" s="229" t="s">
        <v>210</v>
      </c>
      <c r="E62" s="230">
        <v>59749</v>
      </c>
      <c r="F62" s="339">
        <v>0</v>
      </c>
      <c r="G62" s="340">
        <f t="shared" si="3"/>
        <v>0</v>
      </c>
    </row>
    <row r="63" spans="1:7" ht="13.5" thickBot="1">
      <c r="A63" s="341" t="s">
        <v>206</v>
      </c>
      <c r="B63" s="273" t="s">
        <v>151</v>
      </c>
      <c r="C63" s="343" t="s">
        <v>207</v>
      </c>
      <c r="D63" s="343" t="s">
        <v>211</v>
      </c>
      <c r="E63" s="274">
        <v>331938</v>
      </c>
      <c r="F63" s="344">
        <v>106830.94</v>
      </c>
      <c r="G63" s="345">
        <f t="shared" si="3"/>
        <v>32.18400424175599</v>
      </c>
    </row>
    <row r="64" spans="1:7" ht="14.25" customHeight="1" thickBot="1">
      <c r="A64" s="346"/>
      <c r="B64" s="356"/>
      <c r="C64" s="348" t="s">
        <v>137</v>
      </c>
      <c r="D64" s="348"/>
      <c r="E64" s="349">
        <f>SUM(E58:E63)</f>
        <v>756819</v>
      </c>
      <c r="F64" s="350">
        <f>SUM(F58:F63)</f>
        <v>201544.69</v>
      </c>
      <c r="G64" s="351">
        <f t="shared" si="3"/>
        <v>26.630500819878993</v>
      </c>
    </row>
    <row r="65" spans="1:7" ht="16.5" customHeight="1">
      <c r="A65" s="494" t="s">
        <v>123</v>
      </c>
      <c r="B65" s="495"/>
      <c r="C65" s="357"/>
      <c r="D65" s="222"/>
      <c r="E65" s="248"/>
      <c r="F65" s="352"/>
      <c r="G65" s="352"/>
    </row>
    <row r="66" spans="1:7" ht="14.25" customHeight="1">
      <c r="A66" s="225" t="s">
        <v>165</v>
      </c>
      <c r="B66" s="226"/>
      <c r="C66" s="231" t="s">
        <v>213</v>
      </c>
      <c r="D66" s="229"/>
      <c r="E66" s="230"/>
      <c r="F66" s="339"/>
      <c r="G66" s="339"/>
    </row>
    <row r="67" spans="1:7" ht="12.75" customHeight="1">
      <c r="A67" s="225" t="s">
        <v>73</v>
      </c>
      <c r="B67" s="226" t="s">
        <v>128</v>
      </c>
      <c r="C67" s="229" t="s">
        <v>214</v>
      </c>
      <c r="D67" s="229" t="s">
        <v>215</v>
      </c>
      <c r="E67" s="230">
        <v>286796</v>
      </c>
      <c r="F67" s="339">
        <v>22695.35</v>
      </c>
      <c r="G67" s="340">
        <f aca="true" t="shared" si="4" ref="G67:G77">F67/E67*100</f>
        <v>7.9134123209528715</v>
      </c>
    </row>
    <row r="68" spans="1:7" ht="12.75" customHeight="1">
      <c r="A68" s="225" t="s">
        <v>73</v>
      </c>
      <c r="B68" s="226" t="s">
        <v>138</v>
      </c>
      <c r="C68" s="229" t="s">
        <v>214</v>
      </c>
      <c r="D68" s="229" t="s">
        <v>217</v>
      </c>
      <c r="E68" s="230">
        <v>335524</v>
      </c>
      <c r="F68" s="354">
        <v>49987.89</v>
      </c>
      <c r="G68" s="340">
        <f t="shared" si="4"/>
        <v>14.89845435795949</v>
      </c>
    </row>
    <row r="69" spans="1:7" ht="12.75" customHeight="1">
      <c r="A69" s="225" t="s">
        <v>73</v>
      </c>
      <c r="B69" s="226" t="s">
        <v>148</v>
      </c>
      <c r="C69" s="229" t="s">
        <v>214</v>
      </c>
      <c r="D69" s="229" t="s">
        <v>219</v>
      </c>
      <c r="E69" s="230">
        <v>29211</v>
      </c>
      <c r="F69" s="339">
        <v>661.99</v>
      </c>
      <c r="G69" s="340">
        <f t="shared" si="4"/>
        <v>2.266235322310089</v>
      </c>
    </row>
    <row r="70" spans="1:7" ht="12.75" customHeight="1">
      <c r="A70" s="225" t="s">
        <v>73</v>
      </c>
      <c r="B70" s="226" t="s">
        <v>151</v>
      </c>
      <c r="C70" s="229" t="s">
        <v>214</v>
      </c>
      <c r="D70" s="229" t="s">
        <v>220</v>
      </c>
      <c r="E70" s="230">
        <v>13277</v>
      </c>
      <c r="F70" s="339">
        <v>3364.62</v>
      </c>
      <c r="G70" s="340">
        <f t="shared" si="4"/>
        <v>25.341718761768472</v>
      </c>
    </row>
    <row r="71" spans="1:7" ht="12.75">
      <c r="A71" s="225" t="s">
        <v>74</v>
      </c>
      <c r="B71" s="226" t="s">
        <v>128</v>
      </c>
      <c r="C71" s="229" t="s">
        <v>221</v>
      </c>
      <c r="D71" s="229" t="s">
        <v>222</v>
      </c>
      <c r="E71" s="230">
        <v>59085</v>
      </c>
      <c r="F71" s="339">
        <v>317.44</v>
      </c>
      <c r="G71" s="340">
        <f t="shared" si="4"/>
        <v>0.5372598798341373</v>
      </c>
    </row>
    <row r="72" spans="1:7" ht="12.75">
      <c r="A72" s="225" t="s">
        <v>74</v>
      </c>
      <c r="B72" s="226" t="s">
        <v>138</v>
      </c>
      <c r="C72" s="229" t="s">
        <v>221</v>
      </c>
      <c r="D72" s="229" t="s">
        <v>223</v>
      </c>
      <c r="E72" s="230">
        <v>943703</v>
      </c>
      <c r="F72" s="339">
        <v>90051.13</v>
      </c>
      <c r="G72" s="340">
        <f t="shared" si="4"/>
        <v>9.542316809419914</v>
      </c>
    </row>
    <row r="73" spans="1:7" ht="12.75">
      <c r="A73" s="225" t="s">
        <v>95</v>
      </c>
      <c r="B73" s="226" t="s">
        <v>128</v>
      </c>
      <c r="C73" s="229" t="s">
        <v>224</v>
      </c>
      <c r="D73" s="229" t="s">
        <v>225</v>
      </c>
      <c r="E73" s="230">
        <v>455653</v>
      </c>
      <c r="F73" s="339">
        <v>120494.51</v>
      </c>
      <c r="G73" s="340">
        <f t="shared" si="4"/>
        <v>26.444357877595447</v>
      </c>
    </row>
    <row r="74" spans="1:7" ht="12.75">
      <c r="A74" s="225" t="s">
        <v>95</v>
      </c>
      <c r="B74" s="226" t="s">
        <v>138</v>
      </c>
      <c r="C74" s="229" t="s">
        <v>224</v>
      </c>
      <c r="D74" s="229" t="s">
        <v>226</v>
      </c>
      <c r="E74" s="230">
        <v>544347</v>
      </c>
      <c r="F74" s="339">
        <v>416.44</v>
      </c>
      <c r="G74" s="340">
        <f t="shared" si="4"/>
        <v>0.07650267200884729</v>
      </c>
    </row>
    <row r="75" spans="1:7" ht="12.75">
      <c r="A75" s="225" t="s">
        <v>111</v>
      </c>
      <c r="B75" s="226" t="s">
        <v>128</v>
      </c>
      <c r="C75" s="229" t="s">
        <v>227</v>
      </c>
      <c r="D75" s="229" t="s">
        <v>228</v>
      </c>
      <c r="E75" s="230">
        <v>5112</v>
      </c>
      <c r="F75" s="339">
        <v>0</v>
      </c>
      <c r="G75" s="340">
        <f t="shared" si="4"/>
        <v>0</v>
      </c>
    </row>
    <row r="76" spans="1:7" ht="13.5" thickBot="1">
      <c r="A76" s="341" t="s">
        <v>111</v>
      </c>
      <c r="B76" s="273" t="s">
        <v>138</v>
      </c>
      <c r="C76" s="343" t="s">
        <v>227</v>
      </c>
      <c r="D76" s="343" t="s">
        <v>229</v>
      </c>
      <c r="E76" s="274">
        <v>5145</v>
      </c>
      <c r="F76" s="344">
        <v>531.1</v>
      </c>
      <c r="G76" s="345">
        <f t="shared" si="4"/>
        <v>10.322643343051507</v>
      </c>
    </row>
    <row r="77" spans="1:7" ht="13.5" thickBot="1">
      <c r="A77" s="346"/>
      <c r="B77" s="356"/>
      <c r="C77" s="348" t="s">
        <v>137</v>
      </c>
      <c r="D77" s="348"/>
      <c r="E77" s="349">
        <f>SUM(E67:E76)</f>
        <v>2677853</v>
      </c>
      <c r="F77" s="350">
        <f>SUM(F67:F76)</f>
        <v>288520.47</v>
      </c>
      <c r="G77" s="351">
        <f t="shared" si="4"/>
        <v>10.7743206964684</v>
      </c>
    </row>
    <row r="78" spans="1:7" ht="29.25" customHeight="1">
      <c r="A78" s="476" t="s">
        <v>123</v>
      </c>
      <c r="B78" s="493"/>
      <c r="C78" s="388"/>
      <c r="D78" s="388"/>
      <c r="E78" s="335" t="s">
        <v>124</v>
      </c>
      <c r="F78" s="335" t="s">
        <v>394</v>
      </c>
      <c r="G78" s="335" t="s">
        <v>388</v>
      </c>
    </row>
    <row r="79" spans="1:7" ht="12.75" customHeight="1">
      <c r="A79" s="225" t="s">
        <v>196</v>
      </c>
      <c r="B79" s="226"/>
      <c r="C79" s="231" t="s">
        <v>230</v>
      </c>
      <c r="D79" s="229"/>
      <c r="E79" s="230"/>
      <c r="F79" s="230"/>
      <c r="G79" s="230"/>
    </row>
    <row r="80" spans="1:7" ht="12.75">
      <c r="A80" s="225" t="s">
        <v>96</v>
      </c>
      <c r="B80" s="226" t="s">
        <v>128</v>
      </c>
      <c r="C80" s="229" t="s">
        <v>231</v>
      </c>
      <c r="D80" s="229" t="s">
        <v>232</v>
      </c>
      <c r="E80" s="230">
        <v>224889</v>
      </c>
      <c r="F80" s="339">
        <v>129747.07</v>
      </c>
      <c r="G80" s="340">
        <f aca="true" t="shared" si="5" ref="G80:G88">F80/E80*100</f>
        <v>57.693826732299044</v>
      </c>
    </row>
    <row r="81" spans="1:7" ht="12.75">
      <c r="A81" s="225" t="s">
        <v>96</v>
      </c>
      <c r="B81" s="226" t="s">
        <v>138</v>
      </c>
      <c r="C81" s="229" t="s">
        <v>231</v>
      </c>
      <c r="D81" s="229" t="s">
        <v>233</v>
      </c>
      <c r="E81" s="230">
        <v>45675</v>
      </c>
      <c r="F81" s="339">
        <v>27776.97</v>
      </c>
      <c r="G81" s="340">
        <f t="shared" si="5"/>
        <v>60.8143842364532</v>
      </c>
    </row>
    <row r="82" spans="1:7" ht="12.75">
      <c r="A82" s="225" t="s">
        <v>96</v>
      </c>
      <c r="B82" s="226" t="s">
        <v>148</v>
      </c>
      <c r="C82" s="229" t="s">
        <v>231</v>
      </c>
      <c r="D82" s="229" t="s">
        <v>234</v>
      </c>
      <c r="E82" s="230">
        <v>19916</v>
      </c>
      <c r="F82" s="339">
        <v>15947.05</v>
      </c>
      <c r="G82" s="340">
        <f t="shared" si="5"/>
        <v>80.07155051215103</v>
      </c>
    </row>
    <row r="83" spans="1:7" ht="12" customHeight="1">
      <c r="A83" s="225" t="s">
        <v>96</v>
      </c>
      <c r="B83" s="226" t="s">
        <v>151</v>
      </c>
      <c r="C83" s="229" t="s">
        <v>231</v>
      </c>
      <c r="D83" s="229" t="s">
        <v>392</v>
      </c>
      <c r="E83" s="230"/>
      <c r="F83" s="339">
        <v>0</v>
      </c>
      <c r="G83" s="340">
        <v>0</v>
      </c>
    </row>
    <row r="84" spans="1:7" ht="12.75" customHeight="1">
      <c r="A84" s="225" t="s">
        <v>97</v>
      </c>
      <c r="B84" s="226"/>
      <c r="C84" s="229" t="s">
        <v>235</v>
      </c>
      <c r="D84" s="229"/>
      <c r="E84" s="230">
        <v>28215</v>
      </c>
      <c r="F84" s="339">
        <v>7018.1</v>
      </c>
      <c r="G84" s="340">
        <f t="shared" si="5"/>
        <v>24.87364876838561</v>
      </c>
    </row>
    <row r="85" spans="1:7" ht="12.75" customHeight="1">
      <c r="A85" s="225" t="s">
        <v>98</v>
      </c>
      <c r="B85" s="226"/>
      <c r="C85" s="229" t="s">
        <v>236</v>
      </c>
      <c r="D85" s="229"/>
      <c r="E85" s="230">
        <v>471686</v>
      </c>
      <c r="F85" s="354">
        <v>127361.55</v>
      </c>
      <c r="G85" s="340">
        <f t="shared" si="5"/>
        <v>27.00134199446242</v>
      </c>
    </row>
    <row r="86" spans="1:7" ht="12.75">
      <c r="A86" s="225" t="s">
        <v>237</v>
      </c>
      <c r="B86" s="226" t="s">
        <v>128</v>
      </c>
      <c r="C86" s="229" t="s">
        <v>238</v>
      </c>
      <c r="D86" s="229" t="s">
        <v>239</v>
      </c>
      <c r="E86" s="230">
        <v>397331</v>
      </c>
      <c r="F86" s="354">
        <v>94384.61</v>
      </c>
      <c r="G86" s="340">
        <f t="shared" si="5"/>
        <v>23.754655438412808</v>
      </c>
    </row>
    <row r="87" spans="1:7" ht="13.5" thickBot="1">
      <c r="A87" s="341" t="s">
        <v>237</v>
      </c>
      <c r="B87" s="273" t="s">
        <v>138</v>
      </c>
      <c r="C87" s="343" t="s">
        <v>238</v>
      </c>
      <c r="D87" s="343" t="s">
        <v>241</v>
      </c>
      <c r="E87" s="274">
        <v>21576</v>
      </c>
      <c r="F87" s="344">
        <v>2804.06</v>
      </c>
      <c r="G87" s="345">
        <f t="shared" si="5"/>
        <v>12.996199480904707</v>
      </c>
    </row>
    <row r="88" spans="1:7" ht="15" customHeight="1" thickBot="1">
      <c r="A88" s="346"/>
      <c r="B88" s="356"/>
      <c r="C88" s="348" t="s">
        <v>137</v>
      </c>
      <c r="D88" s="348"/>
      <c r="E88" s="349">
        <f>SUM(E80:E87)</f>
        <v>1209288</v>
      </c>
      <c r="F88" s="350">
        <f>SUM(F80:F87)</f>
        <v>405039.41</v>
      </c>
      <c r="G88" s="351">
        <f t="shared" si="5"/>
        <v>33.49404029478503</v>
      </c>
    </row>
    <row r="89" spans="1:7" ht="12.75">
      <c r="A89" s="494" t="s">
        <v>123</v>
      </c>
      <c r="B89" s="495"/>
      <c r="C89" s="222"/>
      <c r="D89" s="222"/>
      <c r="E89" s="248"/>
      <c r="F89" s="352"/>
      <c r="G89" s="352"/>
    </row>
    <row r="90" spans="1:7" ht="12.75">
      <c r="A90" s="225" t="s">
        <v>199</v>
      </c>
      <c r="B90" s="226"/>
      <c r="C90" s="231" t="s">
        <v>242</v>
      </c>
      <c r="D90" s="229"/>
      <c r="E90" s="230"/>
      <c r="F90" s="339"/>
      <c r="G90" s="339"/>
    </row>
    <row r="91" spans="1:7" ht="12.75">
      <c r="A91" s="225" t="s">
        <v>77</v>
      </c>
      <c r="B91" s="226"/>
      <c r="C91" s="229" t="s">
        <v>243</v>
      </c>
      <c r="D91" s="229"/>
      <c r="E91" s="230">
        <v>497909</v>
      </c>
      <c r="F91" s="339">
        <v>30425.55</v>
      </c>
      <c r="G91" s="340">
        <f aca="true" t="shared" si="6" ref="G91:G97">F91/E91*100</f>
        <v>6.110664800194413</v>
      </c>
    </row>
    <row r="92" spans="1:7" ht="12.75">
      <c r="A92" s="225" t="s">
        <v>78</v>
      </c>
      <c r="B92" s="226" t="s">
        <v>128</v>
      </c>
      <c r="C92" s="229" t="s">
        <v>244</v>
      </c>
      <c r="D92" s="229" t="s">
        <v>245</v>
      </c>
      <c r="E92" s="230">
        <v>992498</v>
      </c>
      <c r="F92" s="354">
        <v>45203.38</v>
      </c>
      <c r="G92" s="340">
        <f t="shared" si="6"/>
        <v>4.554505903286455</v>
      </c>
    </row>
    <row r="93" spans="1:7" ht="12.75">
      <c r="A93" s="225" t="s">
        <v>78</v>
      </c>
      <c r="B93" s="226" t="s">
        <v>138</v>
      </c>
      <c r="C93" s="229" t="s">
        <v>244</v>
      </c>
      <c r="D93" s="229" t="s">
        <v>247</v>
      </c>
      <c r="E93" s="230">
        <v>285468</v>
      </c>
      <c r="F93" s="354">
        <v>34302.98</v>
      </c>
      <c r="G93" s="340">
        <f t="shared" si="6"/>
        <v>12.016401137780768</v>
      </c>
    </row>
    <row r="94" spans="1:7" ht="12.75">
      <c r="A94" s="225" t="s">
        <v>78</v>
      </c>
      <c r="B94" s="226" t="s">
        <v>148</v>
      </c>
      <c r="C94" s="229" t="s">
        <v>244</v>
      </c>
      <c r="D94" s="229" t="s">
        <v>248</v>
      </c>
      <c r="E94" s="230">
        <v>82985</v>
      </c>
      <c r="F94" s="354">
        <v>0</v>
      </c>
      <c r="G94" s="340">
        <f t="shared" si="6"/>
        <v>0</v>
      </c>
    </row>
    <row r="95" spans="1:7" ht="12.75">
      <c r="A95" s="225" t="s">
        <v>78</v>
      </c>
      <c r="B95" s="226" t="s">
        <v>151</v>
      </c>
      <c r="C95" s="229" t="s">
        <v>244</v>
      </c>
      <c r="D95" s="229" t="s">
        <v>250</v>
      </c>
      <c r="E95" s="230">
        <v>49791</v>
      </c>
      <c r="F95" s="354">
        <v>0</v>
      </c>
      <c r="G95" s="340">
        <f t="shared" si="6"/>
        <v>0</v>
      </c>
    </row>
    <row r="96" spans="1:7" ht="13.5" thickBot="1">
      <c r="A96" s="341" t="s">
        <v>78</v>
      </c>
      <c r="B96" s="273" t="s">
        <v>162</v>
      </c>
      <c r="C96" s="343" t="s">
        <v>244</v>
      </c>
      <c r="D96" s="343" t="s">
        <v>252</v>
      </c>
      <c r="E96" s="274">
        <v>14937</v>
      </c>
      <c r="F96" s="358">
        <v>0</v>
      </c>
      <c r="G96" s="345">
        <f t="shared" si="6"/>
        <v>0</v>
      </c>
    </row>
    <row r="97" spans="1:7" ht="15.75" customHeight="1" thickBot="1">
      <c r="A97" s="346"/>
      <c r="B97" s="356"/>
      <c r="C97" s="348" t="s">
        <v>137</v>
      </c>
      <c r="D97" s="348"/>
      <c r="E97" s="349">
        <f>SUM(E91:E96)</f>
        <v>1923588</v>
      </c>
      <c r="F97" s="350">
        <f>SUM(F91:F96)</f>
        <v>109931.91</v>
      </c>
      <c r="G97" s="351">
        <f t="shared" si="6"/>
        <v>5.714940517408094</v>
      </c>
    </row>
    <row r="98" spans="1:7" ht="12" customHeight="1">
      <c r="A98" s="494" t="s">
        <v>123</v>
      </c>
      <c r="B98" s="495"/>
      <c r="C98" s="222"/>
      <c r="D98" s="222"/>
      <c r="E98" s="248"/>
      <c r="F98" s="352"/>
      <c r="G98" s="352"/>
    </row>
    <row r="99" spans="1:7" ht="15" customHeight="1">
      <c r="A99" s="225" t="s">
        <v>253</v>
      </c>
      <c r="B99" s="226"/>
      <c r="C99" s="231" t="s">
        <v>254</v>
      </c>
      <c r="D99" s="229"/>
      <c r="E99" s="230"/>
      <c r="F99" s="339"/>
      <c r="G99" s="339"/>
    </row>
    <row r="100" spans="1:7" ht="12.75" customHeight="1">
      <c r="A100" s="359" t="s">
        <v>75</v>
      </c>
      <c r="B100" s="360" t="s">
        <v>128</v>
      </c>
      <c r="C100" s="361" t="s">
        <v>255</v>
      </c>
      <c r="D100" s="361" t="s">
        <v>256</v>
      </c>
      <c r="E100" s="362">
        <v>1353283</v>
      </c>
      <c r="F100" s="363">
        <v>373364</v>
      </c>
      <c r="G100" s="340">
        <f aca="true" t="shared" si="7" ref="G100:G115">F100/E100*100</f>
        <v>27.58949901831324</v>
      </c>
    </row>
    <row r="101" spans="1:7" ht="12.75" customHeight="1">
      <c r="A101" s="359" t="s">
        <v>75</v>
      </c>
      <c r="B101" s="360" t="s">
        <v>138</v>
      </c>
      <c r="C101" s="361" t="s">
        <v>255</v>
      </c>
      <c r="D101" s="361" t="s">
        <v>257</v>
      </c>
      <c r="E101" s="364">
        <v>99582</v>
      </c>
      <c r="F101" s="363"/>
      <c r="G101" s="340">
        <f t="shared" si="7"/>
        <v>0</v>
      </c>
    </row>
    <row r="102" spans="1:7" ht="12.75" customHeight="1">
      <c r="A102" s="359" t="s">
        <v>75</v>
      </c>
      <c r="B102" s="360" t="s">
        <v>148</v>
      </c>
      <c r="C102" s="361" t="s">
        <v>255</v>
      </c>
      <c r="D102" s="361" t="s">
        <v>258</v>
      </c>
      <c r="E102" s="362">
        <v>0</v>
      </c>
      <c r="F102" s="363"/>
      <c r="G102" s="340">
        <v>0</v>
      </c>
    </row>
    <row r="103" spans="1:7" ht="12.75" customHeight="1">
      <c r="A103" s="359" t="s">
        <v>75</v>
      </c>
      <c r="B103" s="360" t="s">
        <v>151</v>
      </c>
      <c r="C103" s="361" t="s">
        <v>255</v>
      </c>
      <c r="D103" s="361" t="s">
        <v>259</v>
      </c>
      <c r="E103" s="362">
        <v>273120</v>
      </c>
      <c r="F103" s="363">
        <v>51371</v>
      </c>
      <c r="G103" s="340">
        <f t="shared" si="7"/>
        <v>18.808948447568834</v>
      </c>
    </row>
    <row r="104" spans="1:7" ht="12" customHeight="1">
      <c r="A104" s="359" t="s">
        <v>75</v>
      </c>
      <c r="B104" s="360" t="s">
        <v>162</v>
      </c>
      <c r="C104" s="361" t="s">
        <v>255</v>
      </c>
      <c r="D104" s="361" t="s">
        <v>260</v>
      </c>
      <c r="E104" s="362">
        <v>3319</v>
      </c>
      <c r="F104" s="363"/>
      <c r="G104" s="340">
        <f t="shared" si="7"/>
        <v>0</v>
      </c>
    </row>
    <row r="105" spans="1:7" ht="12.75">
      <c r="A105" s="225" t="s">
        <v>75</v>
      </c>
      <c r="B105" s="226" t="s">
        <v>165</v>
      </c>
      <c r="C105" s="229" t="s">
        <v>255</v>
      </c>
      <c r="D105" s="229" t="s">
        <v>261</v>
      </c>
      <c r="E105" s="230">
        <v>312288</v>
      </c>
      <c r="F105" s="363">
        <v>46070</v>
      </c>
      <c r="G105" s="340">
        <f t="shared" si="7"/>
        <v>14.752408033610001</v>
      </c>
    </row>
    <row r="106" spans="1:7" ht="12.75">
      <c r="A106" s="225" t="s">
        <v>75</v>
      </c>
      <c r="B106" s="226" t="s">
        <v>196</v>
      </c>
      <c r="C106" s="229" t="s">
        <v>255</v>
      </c>
      <c r="D106" s="229" t="s">
        <v>262</v>
      </c>
      <c r="E106" s="230">
        <v>12647</v>
      </c>
      <c r="F106" s="339">
        <v>2040.93</v>
      </c>
      <c r="G106" s="340">
        <f t="shared" si="7"/>
        <v>16.13766110540049</v>
      </c>
    </row>
    <row r="107" spans="1:7" ht="12.75">
      <c r="A107" s="225" t="s">
        <v>75</v>
      </c>
      <c r="B107" s="226" t="s">
        <v>199</v>
      </c>
      <c r="C107" s="229" t="s">
        <v>255</v>
      </c>
      <c r="D107" s="229" t="s">
        <v>374</v>
      </c>
      <c r="E107" s="230">
        <v>0</v>
      </c>
      <c r="F107" s="339">
        <v>91.7</v>
      </c>
      <c r="G107" s="340">
        <v>0</v>
      </c>
    </row>
    <row r="108" spans="1:7" ht="12.75">
      <c r="A108" s="225" t="s">
        <v>76</v>
      </c>
      <c r="B108" s="226"/>
      <c r="C108" s="229" t="s">
        <v>264</v>
      </c>
      <c r="D108" s="229"/>
      <c r="E108" s="230">
        <v>58089</v>
      </c>
      <c r="F108" s="339">
        <v>0</v>
      </c>
      <c r="G108" s="340">
        <f t="shared" si="7"/>
        <v>0</v>
      </c>
    </row>
    <row r="109" spans="1:7" ht="12.75">
      <c r="A109" s="225" t="s">
        <v>81</v>
      </c>
      <c r="B109" s="226" t="s">
        <v>128</v>
      </c>
      <c r="C109" s="229" t="s">
        <v>265</v>
      </c>
      <c r="D109" s="229" t="s">
        <v>266</v>
      </c>
      <c r="E109" s="230">
        <v>5643</v>
      </c>
      <c r="F109" s="339">
        <v>79.5</v>
      </c>
      <c r="G109" s="340">
        <f t="shared" si="7"/>
        <v>1.4088250930356194</v>
      </c>
    </row>
    <row r="110" spans="1:7" ht="12.75" customHeight="1">
      <c r="A110" s="225" t="s">
        <v>81</v>
      </c>
      <c r="B110" s="226" t="s">
        <v>138</v>
      </c>
      <c r="C110" s="229" t="s">
        <v>265</v>
      </c>
      <c r="D110" s="229" t="s">
        <v>267</v>
      </c>
      <c r="E110" s="230">
        <v>85640</v>
      </c>
      <c r="F110" s="339">
        <v>31510.24</v>
      </c>
      <c r="G110" s="340">
        <f t="shared" si="7"/>
        <v>36.79383465670248</v>
      </c>
    </row>
    <row r="111" spans="1:7" ht="12.75">
      <c r="A111" s="225" t="s">
        <v>81</v>
      </c>
      <c r="B111" s="226" t="s">
        <v>148</v>
      </c>
      <c r="C111" s="229" t="s">
        <v>265</v>
      </c>
      <c r="D111" s="229" t="s">
        <v>268</v>
      </c>
      <c r="E111" s="230">
        <v>996</v>
      </c>
      <c r="F111" s="339">
        <v>0</v>
      </c>
      <c r="G111" s="340">
        <f t="shared" si="7"/>
        <v>0</v>
      </c>
    </row>
    <row r="112" spans="1:7" ht="12" customHeight="1">
      <c r="A112" s="225" t="s">
        <v>81</v>
      </c>
      <c r="B112" s="226" t="s">
        <v>151</v>
      </c>
      <c r="C112" s="229" t="s">
        <v>265</v>
      </c>
      <c r="D112" s="229" t="s">
        <v>269</v>
      </c>
      <c r="E112" s="230">
        <v>49990</v>
      </c>
      <c r="F112" s="339">
        <v>9923.92</v>
      </c>
      <c r="G112" s="340">
        <f t="shared" si="7"/>
        <v>19.851810362072413</v>
      </c>
    </row>
    <row r="113" spans="1:7" ht="12.75" customHeight="1">
      <c r="A113" s="256" t="s">
        <v>81</v>
      </c>
      <c r="B113" s="226" t="s">
        <v>162</v>
      </c>
      <c r="C113" s="229" t="s">
        <v>265</v>
      </c>
      <c r="D113" s="229" t="s">
        <v>117</v>
      </c>
      <c r="E113" s="230">
        <v>57857</v>
      </c>
      <c r="F113" s="339">
        <v>15545.89</v>
      </c>
      <c r="G113" s="340">
        <f t="shared" si="7"/>
        <v>26.869505850631732</v>
      </c>
    </row>
    <row r="114" spans="1:7" ht="12.75" customHeight="1" thickBot="1">
      <c r="A114" s="257" t="s">
        <v>82</v>
      </c>
      <c r="B114" s="237"/>
      <c r="C114" s="292" t="s">
        <v>270</v>
      </c>
      <c r="D114" s="292"/>
      <c r="E114" s="293">
        <v>37012</v>
      </c>
      <c r="F114" s="365">
        <v>2160</v>
      </c>
      <c r="G114" s="366">
        <f t="shared" si="7"/>
        <v>5.835945098886848</v>
      </c>
    </row>
    <row r="115" spans="1:7" ht="18" customHeight="1" thickBot="1">
      <c r="A115" s="367"/>
      <c r="B115" s="368"/>
      <c r="C115" s="369" t="s">
        <v>137</v>
      </c>
      <c r="D115" s="369"/>
      <c r="E115" s="370">
        <f>SUM(E99:E114)</f>
        <v>2349466</v>
      </c>
      <c r="F115" s="371">
        <f>SUM(F99:F114)</f>
        <v>532157.1799999999</v>
      </c>
      <c r="G115" s="372">
        <f t="shared" si="7"/>
        <v>22.650133264324744</v>
      </c>
    </row>
    <row r="116" spans="1:7" ht="13.5" customHeight="1" thickBot="1">
      <c r="A116" s="373"/>
      <c r="B116" s="258"/>
      <c r="C116" s="219"/>
      <c r="D116" s="219"/>
      <c r="E116" s="301"/>
      <c r="F116" s="374"/>
      <c r="G116" s="374"/>
    </row>
    <row r="117" spans="1:7" ht="29.25" customHeight="1">
      <c r="A117" s="476" t="s">
        <v>123</v>
      </c>
      <c r="B117" s="493"/>
      <c r="C117" s="388"/>
      <c r="D117" s="388"/>
      <c r="E117" s="335" t="s">
        <v>124</v>
      </c>
      <c r="F117" s="335" t="s">
        <v>394</v>
      </c>
      <c r="G117" s="335" t="s">
        <v>388</v>
      </c>
    </row>
    <row r="118" spans="1:7" ht="13.5" customHeight="1">
      <c r="A118" s="225" t="s">
        <v>271</v>
      </c>
      <c r="B118" s="226"/>
      <c r="C118" s="231" t="s">
        <v>272</v>
      </c>
      <c r="D118" s="229"/>
      <c r="E118" s="230"/>
      <c r="F118" s="339"/>
      <c r="G118" s="339"/>
    </row>
    <row r="119" spans="1:7" ht="13.5" customHeight="1">
      <c r="A119" s="359" t="s">
        <v>273</v>
      </c>
      <c r="B119" s="360" t="s">
        <v>128</v>
      </c>
      <c r="C119" s="361" t="s">
        <v>274</v>
      </c>
      <c r="D119" s="361" t="s">
        <v>275</v>
      </c>
      <c r="E119" s="362">
        <v>481246</v>
      </c>
      <c r="F119" s="375">
        <v>96141.91</v>
      </c>
      <c r="G119" s="340">
        <f aca="true" t="shared" si="8" ref="G119:G139">F119/E119*100</f>
        <v>19.97770578872344</v>
      </c>
    </row>
    <row r="120" spans="1:7" ht="13.5" customHeight="1">
      <c r="A120" s="359" t="s">
        <v>273</v>
      </c>
      <c r="B120" s="360" t="s">
        <v>138</v>
      </c>
      <c r="C120" s="361" t="s">
        <v>274</v>
      </c>
      <c r="D120" s="361" t="s">
        <v>276</v>
      </c>
      <c r="E120" s="362">
        <v>1601009</v>
      </c>
      <c r="F120" s="375">
        <v>261660.53</v>
      </c>
      <c r="G120" s="340">
        <f t="shared" si="8"/>
        <v>16.3434765201195</v>
      </c>
    </row>
    <row r="121" spans="1:7" ht="13.5" customHeight="1">
      <c r="A121" s="359" t="s">
        <v>273</v>
      </c>
      <c r="B121" s="360" t="s">
        <v>148</v>
      </c>
      <c r="C121" s="361" t="s">
        <v>274</v>
      </c>
      <c r="D121" s="361" t="s">
        <v>277</v>
      </c>
      <c r="E121" s="362">
        <v>358295</v>
      </c>
      <c r="F121" s="375">
        <v>55159.68</v>
      </c>
      <c r="G121" s="340">
        <f t="shared" si="8"/>
        <v>15.395045981663156</v>
      </c>
    </row>
    <row r="122" spans="1:7" ht="13.5" customHeight="1">
      <c r="A122" s="359" t="s">
        <v>273</v>
      </c>
      <c r="B122" s="360" t="s">
        <v>151</v>
      </c>
      <c r="C122" s="361" t="s">
        <v>274</v>
      </c>
      <c r="D122" s="361" t="s">
        <v>278</v>
      </c>
      <c r="E122" s="362">
        <v>104893</v>
      </c>
      <c r="F122" s="375">
        <v>16704.04</v>
      </c>
      <c r="G122" s="340">
        <f t="shared" si="8"/>
        <v>15.924837691743015</v>
      </c>
    </row>
    <row r="123" spans="1:7" ht="12.75">
      <c r="A123" s="359" t="s">
        <v>273</v>
      </c>
      <c r="B123" s="360" t="s">
        <v>162</v>
      </c>
      <c r="C123" s="361" t="s">
        <v>274</v>
      </c>
      <c r="D123" s="361" t="s">
        <v>279</v>
      </c>
      <c r="E123" s="362">
        <v>98519</v>
      </c>
      <c r="F123" s="375">
        <v>11051.24</v>
      </c>
      <c r="G123" s="340">
        <f t="shared" si="8"/>
        <v>11.217369238421016</v>
      </c>
    </row>
    <row r="124" spans="1:7" ht="13.5" customHeight="1">
      <c r="A124" s="359" t="s">
        <v>280</v>
      </c>
      <c r="B124" s="360" t="s">
        <v>128</v>
      </c>
      <c r="C124" s="361" t="s">
        <v>281</v>
      </c>
      <c r="D124" s="361" t="s">
        <v>275</v>
      </c>
      <c r="E124" s="362">
        <v>1104594</v>
      </c>
      <c r="F124" s="375">
        <v>296534.13</v>
      </c>
      <c r="G124" s="340">
        <f t="shared" si="8"/>
        <v>26.845531480344814</v>
      </c>
    </row>
    <row r="125" spans="1:7" ht="13.5" customHeight="1">
      <c r="A125" s="359" t="s">
        <v>280</v>
      </c>
      <c r="B125" s="360" t="s">
        <v>138</v>
      </c>
      <c r="C125" s="361" t="s">
        <v>281</v>
      </c>
      <c r="D125" s="361" t="s">
        <v>276</v>
      </c>
      <c r="E125" s="362">
        <v>3698466</v>
      </c>
      <c r="F125" s="375">
        <v>590255.89</v>
      </c>
      <c r="G125" s="340">
        <f t="shared" si="8"/>
        <v>15.959478605454262</v>
      </c>
    </row>
    <row r="126" spans="1:7" ht="12.75">
      <c r="A126" s="359" t="s">
        <v>280</v>
      </c>
      <c r="B126" s="360" t="s">
        <v>148</v>
      </c>
      <c r="C126" s="361" t="s">
        <v>281</v>
      </c>
      <c r="D126" s="361" t="s">
        <v>277</v>
      </c>
      <c r="E126" s="362">
        <v>487352</v>
      </c>
      <c r="F126" s="375">
        <v>92775.77</v>
      </c>
      <c r="G126" s="340">
        <f t="shared" si="8"/>
        <v>19.036706528340915</v>
      </c>
    </row>
    <row r="127" spans="1:7" ht="12.75" customHeight="1">
      <c r="A127" s="359" t="s">
        <v>280</v>
      </c>
      <c r="B127" s="360" t="s">
        <v>151</v>
      </c>
      <c r="C127" s="361" t="s">
        <v>281</v>
      </c>
      <c r="D127" s="361" t="s">
        <v>282</v>
      </c>
      <c r="E127" s="362">
        <v>222499</v>
      </c>
      <c r="F127" s="375">
        <v>22641.14</v>
      </c>
      <c r="G127" s="340">
        <f t="shared" si="8"/>
        <v>10.175838992534796</v>
      </c>
    </row>
    <row r="128" spans="1:7" ht="12.75">
      <c r="A128" s="225" t="s">
        <v>280</v>
      </c>
      <c r="B128" s="226" t="s">
        <v>162</v>
      </c>
      <c r="C128" s="229" t="s">
        <v>281</v>
      </c>
      <c r="D128" s="229" t="s">
        <v>283</v>
      </c>
      <c r="E128" s="230">
        <v>49791</v>
      </c>
      <c r="F128" s="339">
        <v>12433.41</v>
      </c>
      <c r="G128" s="340">
        <f t="shared" si="8"/>
        <v>24.971199614388144</v>
      </c>
    </row>
    <row r="129" spans="1:7" ht="12.75">
      <c r="A129" s="225" t="s">
        <v>280</v>
      </c>
      <c r="B129" s="226" t="s">
        <v>165</v>
      </c>
      <c r="C129" s="229" t="s">
        <v>281</v>
      </c>
      <c r="D129" s="229" t="s">
        <v>284</v>
      </c>
      <c r="E129" s="230">
        <v>9958</v>
      </c>
      <c r="F129" s="339">
        <v>7620</v>
      </c>
      <c r="G129" s="340">
        <f t="shared" si="8"/>
        <v>76.52138983731673</v>
      </c>
    </row>
    <row r="130" spans="1:7" ht="12.75">
      <c r="A130" s="225" t="s">
        <v>280</v>
      </c>
      <c r="B130" s="226" t="s">
        <v>196</v>
      </c>
      <c r="C130" s="229" t="s">
        <v>281</v>
      </c>
      <c r="D130" s="229" t="s">
        <v>285</v>
      </c>
      <c r="E130" s="230">
        <v>1576711</v>
      </c>
      <c r="F130" s="339">
        <v>0</v>
      </c>
      <c r="G130" s="340">
        <f t="shared" si="8"/>
        <v>0</v>
      </c>
    </row>
    <row r="131" spans="1:7" ht="12.75">
      <c r="A131" s="225" t="s">
        <v>280</v>
      </c>
      <c r="B131" s="226" t="s">
        <v>199</v>
      </c>
      <c r="C131" s="229" t="s">
        <v>281</v>
      </c>
      <c r="D131" s="229" t="s">
        <v>286</v>
      </c>
      <c r="E131" s="230">
        <v>16597</v>
      </c>
      <c r="F131" s="339">
        <v>0</v>
      </c>
      <c r="G131" s="340">
        <f t="shared" si="8"/>
        <v>0</v>
      </c>
    </row>
    <row r="132" spans="1:7" ht="12.75">
      <c r="A132" s="359" t="s">
        <v>287</v>
      </c>
      <c r="B132" s="360" t="s">
        <v>128</v>
      </c>
      <c r="C132" s="361" t="s">
        <v>288</v>
      </c>
      <c r="D132" s="361" t="s">
        <v>289</v>
      </c>
      <c r="E132" s="362">
        <v>680277</v>
      </c>
      <c r="F132" s="375">
        <v>100950.81</v>
      </c>
      <c r="G132" s="340">
        <f t="shared" si="8"/>
        <v>14.839662372827538</v>
      </c>
    </row>
    <row r="133" spans="1:7" ht="13.5" customHeight="1">
      <c r="A133" s="359" t="s">
        <v>287</v>
      </c>
      <c r="B133" s="360" t="s">
        <v>138</v>
      </c>
      <c r="C133" s="361" t="s">
        <v>288</v>
      </c>
      <c r="D133" s="361" t="s">
        <v>290</v>
      </c>
      <c r="E133" s="362">
        <v>472251</v>
      </c>
      <c r="F133" s="375">
        <v>95246.51</v>
      </c>
      <c r="G133" s="340">
        <f t="shared" si="8"/>
        <v>20.168620077035303</v>
      </c>
    </row>
    <row r="134" spans="1:7" ht="12.75">
      <c r="A134" s="359" t="s">
        <v>287</v>
      </c>
      <c r="B134" s="360" t="s">
        <v>148</v>
      </c>
      <c r="C134" s="361" t="s">
        <v>288</v>
      </c>
      <c r="D134" s="361" t="s">
        <v>291</v>
      </c>
      <c r="E134" s="362">
        <v>487452</v>
      </c>
      <c r="F134" s="375">
        <v>74079.93</v>
      </c>
      <c r="G134" s="340">
        <f t="shared" si="8"/>
        <v>15.197379434282759</v>
      </c>
    </row>
    <row r="135" spans="1:7" ht="12.75">
      <c r="A135" s="225" t="s">
        <v>292</v>
      </c>
      <c r="B135" s="226" t="s">
        <v>128</v>
      </c>
      <c r="C135" s="229" t="s">
        <v>293</v>
      </c>
      <c r="D135" s="229" t="s">
        <v>294</v>
      </c>
      <c r="E135" s="230">
        <v>28115</v>
      </c>
      <c r="F135" s="339">
        <v>7029</v>
      </c>
      <c r="G135" s="340">
        <f t="shared" si="8"/>
        <v>25.000889205050687</v>
      </c>
    </row>
    <row r="136" spans="1:7" ht="12.75">
      <c r="A136" s="225" t="s">
        <v>292</v>
      </c>
      <c r="B136" s="226" t="s">
        <v>138</v>
      </c>
      <c r="C136" s="229" t="s">
        <v>293</v>
      </c>
      <c r="D136" s="229" t="s">
        <v>295</v>
      </c>
      <c r="E136" s="230">
        <v>21377</v>
      </c>
      <c r="F136" s="339">
        <v>5344</v>
      </c>
      <c r="G136" s="340">
        <f t="shared" si="8"/>
        <v>24.998830518781865</v>
      </c>
    </row>
    <row r="137" spans="1:7" ht="12.75">
      <c r="A137" s="225" t="s">
        <v>292</v>
      </c>
      <c r="B137" s="226" t="s">
        <v>148</v>
      </c>
      <c r="C137" s="229" t="s">
        <v>293</v>
      </c>
      <c r="D137" s="229" t="s">
        <v>296</v>
      </c>
      <c r="E137" s="230">
        <v>2158</v>
      </c>
      <c r="F137" s="339">
        <v>539</v>
      </c>
      <c r="G137" s="340">
        <f t="shared" si="8"/>
        <v>24.976830398517144</v>
      </c>
    </row>
    <row r="138" spans="1:7" ht="13.5" thickBot="1">
      <c r="A138" s="341" t="s">
        <v>292</v>
      </c>
      <c r="B138" s="273" t="s">
        <v>151</v>
      </c>
      <c r="C138" s="343" t="s">
        <v>293</v>
      </c>
      <c r="D138" s="343" t="s">
        <v>297</v>
      </c>
      <c r="E138" s="274">
        <v>2323</v>
      </c>
      <c r="F138" s="344">
        <v>581</v>
      </c>
      <c r="G138" s="345">
        <f t="shared" si="8"/>
        <v>25.01076194575979</v>
      </c>
    </row>
    <row r="139" spans="1:7" ht="13.5" thickBot="1">
      <c r="A139" s="346"/>
      <c r="B139" s="356"/>
      <c r="C139" s="348" t="s">
        <v>137</v>
      </c>
      <c r="D139" s="348"/>
      <c r="E139" s="349">
        <f>SUM(E119:E138)</f>
        <v>11503883</v>
      </c>
      <c r="F139" s="350">
        <f>SUM(F119:F138)</f>
        <v>1746747.9899999998</v>
      </c>
      <c r="G139" s="351">
        <f t="shared" si="8"/>
        <v>15.18398605062308</v>
      </c>
    </row>
    <row r="140" spans="1:7" ht="12.75">
      <c r="A140" s="494" t="s">
        <v>123</v>
      </c>
      <c r="B140" s="495"/>
      <c r="C140" s="222"/>
      <c r="D140" s="376"/>
      <c r="E140" s="377"/>
      <c r="F140" s="352"/>
      <c r="G140" s="352"/>
    </row>
    <row r="141" spans="1:7" ht="12.75">
      <c r="A141" s="225" t="s">
        <v>298</v>
      </c>
      <c r="B141" s="226"/>
      <c r="C141" s="231" t="s">
        <v>299</v>
      </c>
      <c r="D141" s="229"/>
      <c r="E141" s="230"/>
      <c r="F141" s="339"/>
      <c r="G141" s="339"/>
    </row>
    <row r="142" spans="1:7" ht="12.75">
      <c r="A142" s="225" t="s">
        <v>300</v>
      </c>
      <c r="B142" s="226" t="s">
        <v>128</v>
      </c>
      <c r="C142" s="229" t="s">
        <v>301</v>
      </c>
      <c r="D142" s="229" t="s">
        <v>302</v>
      </c>
      <c r="E142" s="230">
        <v>64064</v>
      </c>
      <c r="F142" s="339">
        <v>413.79</v>
      </c>
      <c r="G142" s="340">
        <f aca="true" t="shared" si="9" ref="G142:G151">F142/E142*100</f>
        <v>0.645900974025974</v>
      </c>
    </row>
    <row r="143" spans="1:7" ht="12.75">
      <c r="A143" s="225" t="s">
        <v>300</v>
      </c>
      <c r="B143" s="226" t="s">
        <v>138</v>
      </c>
      <c r="C143" s="229" t="s">
        <v>301</v>
      </c>
      <c r="D143" s="229" t="s">
        <v>303</v>
      </c>
      <c r="E143" s="230">
        <v>54106</v>
      </c>
      <c r="F143" s="339">
        <v>5537.82</v>
      </c>
      <c r="G143" s="340">
        <f t="shared" si="9"/>
        <v>10.235131039071451</v>
      </c>
    </row>
    <row r="144" spans="1:7" ht="12.75">
      <c r="A144" s="225" t="s">
        <v>304</v>
      </c>
      <c r="B144" s="226" t="s">
        <v>128</v>
      </c>
      <c r="C144" s="229" t="s">
        <v>305</v>
      </c>
      <c r="D144" s="229" t="s">
        <v>306</v>
      </c>
      <c r="E144" s="230">
        <v>23700</v>
      </c>
      <c r="F144" s="339">
        <v>6761.01</v>
      </c>
      <c r="G144" s="340">
        <f t="shared" si="9"/>
        <v>28.52746835443038</v>
      </c>
    </row>
    <row r="145" spans="1:7" ht="12.75">
      <c r="A145" s="225" t="s">
        <v>304</v>
      </c>
      <c r="B145" s="226" t="s">
        <v>138</v>
      </c>
      <c r="C145" s="264" t="s">
        <v>305</v>
      </c>
      <c r="D145" s="229" t="s">
        <v>307</v>
      </c>
      <c r="E145" s="230">
        <v>44314</v>
      </c>
      <c r="F145" s="339">
        <v>12642.84</v>
      </c>
      <c r="G145" s="340">
        <f t="shared" si="9"/>
        <v>28.53012591957395</v>
      </c>
    </row>
    <row r="146" spans="1:7" ht="12.75">
      <c r="A146" s="225" t="s">
        <v>304</v>
      </c>
      <c r="B146" s="226" t="s">
        <v>148</v>
      </c>
      <c r="C146" s="264" t="s">
        <v>305</v>
      </c>
      <c r="D146" s="229" t="s">
        <v>308</v>
      </c>
      <c r="E146" s="230">
        <v>59318</v>
      </c>
      <c r="F146" s="339">
        <v>16926.15</v>
      </c>
      <c r="G146" s="340">
        <f t="shared" si="9"/>
        <v>28.534593209481102</v>
      </c>
    </row>
    <row r="147" spans="1:7" ht="12.75">
      <c r="A147" s="225" t="s">
        <v>304</v>
      </c>
      <c r="B147" s="226" t="s">
        <v>151</v>
      </c>
      <c r="C147" s="229" t="s">
        <v>305</v>
      </c>
      <c r="D147" s="229" t="s">
        <v>309</v>
      </c>
      <c r="E147" s="230">
        <v>43152</v>
      </c>
      <c r="F147" s="339">
        <v>0</v>
      </c>
      <c r="G147" s="340">
        <f t="shared" si="9"/>
        <v>0</v>
      </c>
    </row>
    <row r="148" spans="1:7" ht="12.75">
      <c r="A148" s="225" t="s">
        <v>311</v>
      </c>
      <c r="B148" s="226" t="s">
        <v>128</v>
      </c>
      <c r="C148" s="229" t="s">
        <v>312</v>
      </c>
      <c r="D148" s="229" t="s">
        <v>313</v>
      </c>
      <c r="E148" s="230">
        <v>103731</v>
      </c>
      <c r="F148" s="339">
        <v>34040</v>
      </c>
      <c r="G148" s="340">
        <f t="shared" si="9"/>
        <v>32.81564816689321</v>
      </c>
    </row>
    <row r="149" spans="1:7" ht="12.75">
      <c r="A149" s="225" t="s">
        <v>311</v>
      </c>
      <c r="B149" s="226" t="s">
        <v>138</v>
      </c>
      <c r="C149" s="229" t="s">
        <v>312</v>
      </c>
      <c r="D149" s="229" t="s">
        <v>314</v>
      </c>
      <c r="E149" s="230">
        <v>62239</v>
      </c>
      <c r="F149" s="339">
        <v>20424</v>
      </c>
      <c r="G149" s="340">
        <f t="shared" si="9"/>
        <v>32.81543726602291</v>
      </c>
    </row>
    <row r="150" spans="1:7" ht="13.5" thickBot="1">
      <c r="A150" s="236" t="s">
        <v>311</v>
      </c>
      <c r="B150" s="237" t="s">
        <v>148</v>
      </c>
      <c r="C150" s="292" t="s">
        <v>312</v>
      </c>
      <c r="D150" s="292" t="s">
        <v>315</v>
      </c>
      <c r="E150" s="293">
        <v>41492</v>
      </c>
      <c r="F150" s="365">
        <v>13616</v>
      </c>
      <c r="G150" s="366">
        <f t="shared" si="9"/>
        <v>32.8159645232816</v>
      </c>
    </row>
    <row r="151" spans="1:7" ht="13.5" thickBot="1">
      <c r="A151" s="378"/>
      <c r="B151" s="368"/>
      <c r="C151" s="369" t="s">
        <v>137</v>
      </c>
      <c r="D151" s="369"/>
      <c r="E151" s="370">
        <f>SUM(E142:E150)</f>
        <v>496116</v>
      </c>
      <c r="F151" s="371">
        <f>SUM(F142:F150)</f>
        <v>110361.61</v>
      </c>
      <c r="G151" s="372">
        <f t="shared" si="9"/>
        <v>22.24512210853913</v>
      </c>
    </row>
    <row r="152" spans="1:7" ht="12.75">
      <c r="A152" s="252"/>
      <c r="B152" s="253"/>
      <c r="C152" s="245"/>
      <c r="D152" s="245"/>
      <c r="E152" s="301"/>
      <c r="F152" s="374"/>
      <c r="G152" s="374"/>
    </row>
    <row r="153" spans="1:7" ht="12.75">
      <c r="A153" s="252"/>
      <c r="B153" s="253"/>
      <c r="C153" s="245"/>
      <c r="D153" s="245"/>
      <c r="E153" s="301"/>
      <c r="F153" s="374"/>
      <c r="G153" s="374"/>
    </row>
    <row r="154" spans="1:7" ht="13.5" thickBot="1">
      <c r="A154" s="252"/>
      <c r="B154" s="253"/>
      <c r="C154" s="245"/>
      <c r="D154" s="245"/>
      <c r="E154" s="301"/>
      <c r="F154" s="374"/>
      <c r="G154" s="374"/>
    </row>
    <row r="155" spans="1:7" ht="29.25">
      <c r="A155" s="476" t="s">
        <v>123</v>
      </c>
      <c r="B155" s="493"/>
      <c r="C155" s="388"/>
      <c r="D155" s="388"/>
      <c r="E155" s="335" t="s">
        <v>124</v>
      </c>
      <c r="F155" s="335" t="s">
        <v>394</v>
      </c>
      <c r="G155" s="335" t="s">
        <v>388</v>
      </c>
    </row>
    <row r="156" spans="1:7" ht="12.75">
      <c r="A156" s="225" t="s">
        <v>316</v>
      </c>
      <c r="B156" s="226"/>
      <c r="C156" s="231" t="s">
        <v>317</v>
      </c>
      <c r="D156" s="229"/>
      <c r="E156" s="230"/>
      <c r="F156" s="339"/>
      <c r="G156" s="339"/>
    </row>
    <row r="157" spans="1:7" ht="12.75">
      <c r="A157" s="225" t="s">
        <v>318</v>
      </c>
      <c r="B157" s="226" t="s">
        <v>128</v>
      </c>
      <c r="C157" s="229" t="s">
        <v>319</v>
      </c>
      <c r="D157" s="229" t="s">
        <v>320</v>
      </c>
      <c r="E157" s="230">
        <v>298413</v>
      </c>
      <c r="F157" s="339">
        <v>58193.8</v>
      </c>
      <c r="G157" s="340">
        <f aca="true" t="shared" si="10" ref="G157:G165">F157/E157*100</f>
        <v>19.501094121234665</v>
      </c>
    </row>
    <row r="158" spans="1:7" ht="12.75">
      <c r="A158" s="225" t="s">
        <v>318</v>
      </c>
      <c r="B158" s="226" t="s">
        <v>138</v>
      </c>
      <c r="C158" s="229" t="s">
        <v>319</v>
      </c>
      <c r="D158" s="229" t="s">
        <v>321</v>
      </c>
      <c r="E158" s="230">
        <v>995818</v>
      </c>
      <c r="F158" s="339">
        <v>622329.67</v>
      </c>
      <c r="G158" s="340">
        <f t="shared" si="10"/>
        <v>62.49431823887498</v>
      </c>
    </row>
    <row r="159" spans="1:7" ht="12.75">
      <c r="A159" s="225" t="s">
        <v>318</v>
      </c>
      <c r="B159" s="226" t="s">
        <v>148</v>
      </c>
      <c r="C159" s="229" t="s">
        <v>319</v>
      </c>
      <c r="D159" s="229" t="s">
        <v>322</v>
      </c>
      <c r="E159" s="230">
        <v>526488</v>
      </c>
      <c r="F159" s="339">
        <v>81224.77</v>
      </c>
      <c r="G159" s="340">
        <f t="shared" si="10"/>
        <v>15.427658370181277</v>
      </c>
    </row>
    <row r="160" spans="1:7" ht="12.75">
      <c r="A160" s="225" t="s">
        <v>318</v>
      </c>
      <c r="B160" s="226" t="s">
        <v>151</v>
      </c>
      <c r="C160" s="229" t="s">
        <v>319</v>
      </c>
      <c r="D160" s="229" t="s">
        <v>324</v>
      </c>
      <c r="E160" s="230">
        <v>233290</v>
      </c>
      <c r="F160" s="339">
        <v>36294.93</v>
      </c>
      <c r="G160" s="340">
        <f t="shared" si="10"/>
        <v>15.55785931673025</v>
      </c>
    </row>
    <row r="161" spans="1:7" ht="12.75">
      <c r="A161" s="225" t="s">
        <v>318</v>
      </c>
      <c r="B161" s="226" t="s">
        <v>162</v>
      </c>
      <c r="C161" s="229" t="s">
        <v>319</v>
      </c>
      <c r="D161" s="229" t="s">
        <v>326</v>
      </c>
      <c r="E161" s="230">
        <v>353979</v>
      </c>
      <c r="F161" s="339">
        <v>23718.8</v>
      </c>
      <c r="G161" s="340">
        <f t="shared" si="10"/>
        <v>6.700623483313982</v>
      </c>
    </row>
    <row r="162" spans="1:7" ht="12.75">
      <c r="A162" s="225" t="s">
        <v>318</v>
      </c>
      <c r="B162" s="226" t="s">
        <v>165</v>
      </c>
      <c r="C162" s="229" t="s">
        <v>319</v>
      </c>
      <c r="D162" s="229" t="s">
        <v>328</v>
      </c>
      <c r="E162" s="230">
        <v>26422</v>
      </c>
      <c r="F162" s="339">
        <v>5141.7</v>
      </c>
      <c r="G162" s="340">
        <f t="shared" si="10"/>
        <v>19.45991976383317</v>
      </c>
    </row>
    <row r="163" spans="1:7" ht="12.75">
      <c r="A163" s="225" t="s">
        <v>318</v>
      </c>
      <c r="B163" s="226" t="s">
        <v>196</v>
      </c>
      <c r="C163" s="229" t="s">
        <v>319</v>
      </c>
      <c r="D163" s="229" t="s">
        <v>329</v>
      </c>
      <c r="E163" s="230">
        <v>69408</v>
      </c>
      <c r="F163" s="339">
        <v>14316.8</v>
      </c>
      <c r="G163" s="340">
        <f t="shared" si="10"/>
        <v>20.627017058552326</v>
      </c>
    </row>
    <row r="164" spans="1:7" ht="13.5" thickBot="1">
      <c r="A164" s="341" t="s">
        <v>330</v>
      </c>
      <c r="B164" s="273"/>
      <c r="C164" s="343" t="s">
        <v>331</v>
      </c>
      <c r="D164" s="343"/>
      <c r="E164" s="274">
        <v>18256</v>
      </c>
      <c r="F164" s="344">
        <v>4197.23</v>
      </c>
      <c r="G164" s="345">
        <f t="shared" si="10"/>
        <v>22.990961875547764</v>
      </c>
    </row>
    <row r="165" spans="1:7" ht="13.5" thickBot="1">
      <c r="A165" s="346"/>
      <c r="B165" s="356"/>
      <c r="C165" s="348" t="s">
        <v>137</v>
      </c>
      <c r="D165" s="348"/>
      <c r="E165" s="349">
        <f>SUM(E157:E164)</f>
        <v>2522074</v>
      </c>
      <c r="F165" s="350">
        <f>SUM(F157:F164)</f>
        <v>845417.7000000002</v>
      </c>
      <c r="G165" s="351">
        <f t="shared" si="10"/>
        <v>33.520733332963275</v>
      </c>
    </row>
    <row r="166" spans="1:7" ht="12.75">
      <c r="A166" s="494" t="s">
        <v>123</v>
      </c>
      <c r="B166" s="495"/>
      <c r="C166" s="222"/>
      <c r="D166" s="222"/>
      <c r="E166" s="248"/>
      <c r="F166" s="352"/>
      <c r="G166" s="352"/>
    </row>
    <row r="167" spans="1:7" ht="12.75">
      <c r="A167" s="225" t="s">
        <v>332</v>
      </c>
      <c r="B167" s="226"/>
      <c r="C167" s="231" t="s">
        <v>333</v>
      </c>
      <c r="D167" s="229"/>
      <c r="E167" s="230"/>
      <c r="F167" s="339"/>
      <c r="G167" s="339"/>
    </row>
    <row r="168" spans="1:7" ht="12.75">
      <c r="A168" s="225" t="s">
        <v>334</v>
      </c>
      <c r="B168" s="226" t="s">
        <v>128</v>
      </c>
      <c r="C168" s="229" t="s">
        <v>335</v>
      </c>
      <c r="D168" s="229" t="s">
        <v>336</v>
      </c>
      <c r="E168" s="230">
        <v>29045</v>
      </c>
      <c r="F168" s="339">
        <v>7057.7</v>
      </c>
      <c r="G168" s="340">
        <f aca="true" t="shared" si="11" ref="G168:G176">F168/E168*100</f>
        <v>24.29919091065588</v>
      </c>
    </row>
    <row r="169" spans="1:7" ht="12.75">
      <c r="A169" s="225" t="s">
        <v>334</v>
      </c>
      <c r="B169" s="226" t="s">
        <v>138</v>
      </c>
      <c r="C169" s="229" t="s">
        <v>335</v>
      </c>
      <c r="D169" s="229" t="s">
        <v>337</v>
      </c>
      <c r="E169" s="230">
        <v>42521</v>
      </c>
      <c r="F169" s="339">
        <v>0</v>
      </c>
      <c r="G169" s="340">
        <f t="shared" si="11"/>
        <v>0</v>
      </c>
    </row>
    <row r="170" spans="1:7" ht="12.75">
      <c r="A170" s="225" t="s">
        <v>334</v>
      </c>
      <c r="B170" s="226" t="s">
        <v>148</v>
      </c>
      <c r="C170" s="229" t="s">
        <v>335</v>
      </c>
      <c r="D170" s="229" t="s">
        <v>339</v>
      </c>
      <c r="E170" s="230">
        <v>515535</v>
      </c>
      <c r="F170" s="339">
        <v>140105.29</v>
      </c>
      <c r="G170" s="340">
        <f t="shared" si="11"/>
        <v>27.17667859602161</v>
      </c>
    </row>
    <row r="171" spans="1:7" ht="12.75">
      <c r="A171" s="225" t="s">
        <v>334</v>
      </c>
      <c r="B171" s="226" t="s">
        <v>151</v>
      </c>
      <c r="C171" s="229" t="s">
        <v>335</v>
      </c>
      <c r="D171" s="229" t="s">
        <v>340</v>
      </c>
      <c r="E171" s="230">
        <v>44280</v>
      </c>
      <c r="F171" s="339">
        <v>17164.13</v>
      </c>
      <c r="G171" s="340">
        <f t="shared" si="11"/>
        <v>38.7627145438121</v>
      </c>
    </row>
    <row r="172" spans="1:7" ht="12.75">
      <c r="A172" s="225" t="s">
        <v>334</v>
      </c>
      <c r="B172" s="226" t="s">
        <v>162</v>
      </c>
      <c r="C172" s="229" t="s">
        <v>335</v>
      </c>
      <c r="D172" s="229" t="s">
        <v>341</v>
      </c>
      <c r="E172" s="230">
        <v>49791</v>
      </c>
      <c r="F172" s="354">
        <v>0</v>
      </c>
      <c r="G172" s="340">
        <f t="shared" si="11"/>
        <v>0</v>
      </c>
    </row>
    <row r="173" spans="1:7" ht="13.5" thickBot="1">
      <c r="A173" s="341" t="s">
        <v>342</v>
      </c>
      <c r="B173" s="273"/>
      <c r="C173" s="343" t="s">
        <v>343</v>
      </c>
      <c r="D173" s="343"/>
      <c r="E173" s="274">
        <v>17892</v>
      </c>
      <c r="F173" s="344">
        <v>3484.86</v>
      </c>
      <c r="G173" s="345">
        <f t="shared" si="11"/>
        <v>19.47719651240778</v>
      </c>
    </row>
    <row r="174" spans="1:7" ht="13.5" thickBot="1">
      <c r="A174" s="346"/>
      <c r="B174" s="356"/>
      <c r="C174" s="348" t="s">
        <v>137</v>
      </c>
      <c r="D174" s="348"/>
      <c r="E174" s="379">
        <f>SUM(E168:E173)</f>
        <v>699064</v>
      </c>
      <c r="F174" s="380">
        <f>SUM(F168:F173)</f>
        <v>167811.98</v>
      </c>
      <c r="G174" s="381">
        <f t="shared" si="11"/>
        <v>24.00523843310484</v>
      </c>
    </row>
    <row r="175" spans="1:7" ht="13.5" thickBot="1">
      <c r="A175" s="382"/>
      <c r="B175" s="383"/>
      <c r="C175" s="384"/>
      <c r="D175" s="384"/>
      <c r="E175" s="385"/>
      <c r="F175" s="386"/>
      <c r="G175" s="387"/>
    </row>
    <row r="176" spans="1:7" ht="28.5" customHeight="1" thickBot="1">
      <c r="A176" s="496" t="s">
        <v>344</v>
      </c>
      <c r="B176" s="497"/>
      <c r="C176" s="497"/>
      <c r="D176" s="389"/>
      <c r="E176" s="390">
        <f>E8+E17+E35+E55+E64+E77+E88+E97+E115+E139+E151+E165+E174</f>
        <v>28350262</v>
      </c>
      <c r="F176" s="391">
        <f>F174+F165+F151+F139+F115+F97+F88+F77+F64+F55+F35+F17+F8</f>
        <v>8226584.4799999995</v>
      </c>
      <c r="G176" s="392">
        <f t="shared" si="11"/>
        <v>29.017666503399507</v>
      </c>
    </row>
    <row r="181" ht="12.75">
      <c r="C181" s="245" t="s">
        <v>393</v>
      </c>
    </row>
  </sheetData>
  <mergeCells count="15">
    <mergeCell ref="A3:B3"/>
    <mergeCell ref="C4:D4"/>
    <mergeCell ref="A9:B9"/>
    <mergeCell ref="A18:B18"/>
    <mergeCell ref="A39:B39"/>
    <mergeCell ref="A56:B56"/>
    <mergeCell ref="A65:B65"/>
    <mergeCell ref="A78:B78"/>
    <mergeCell ref="A155:B155"/>
    <mergeCell ref="A166:B166"/>
    <mergeCell ref="A176:C176"/>
    <mergeCell ref="A89:B89"/>
    <mergeCell ref="A98:B98"/>
    <mergeCell ref="A117:B117"/>
    <mergeCell ref="A140:B140"/>
  </mergeCells>
  <printOptions/>
  <pageMargins left="1.07" right="0.75" top="0.66" bottom="0.48" header="0.4" footer="0.4921259845"/>
  <pageSetup horizontalDpi="600" verticalDpi="600" orientation="landscape" paperSize="9" r:id="rId1"/>
  <headerFooter alignWithMargins="0">
    <oddHeader>&amp;C&amp;"Times New Roman,Tučné"&amp;14Plnenie programového rozpočtu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